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Ф-66.3" sheetId="3" r:id="rId1"/>
    <sheet name="Ф-66.3 (для отчета)" sheetId="4" r:id="rId2"/>
  </sheets>
  <definedNames>
    <definedName name="_xlnm.Print_Area" localSheetId="0">'Ф-66.3'!$A$1:$E$60</definedName>
    <definedName name="_xlnm.Print_Area" localSheetId="1">'Ф-66.3 (для отчета)'!$A$1:$E$60</definedName>
  </definedNames>
  <calcPr calcId="125725"/>
</workbook>
</file>

<file path=xl/calcChain.xml><?xml version="1.0" encoding="utf-8"?>
<calcChain xmlns="http://schemas.openxmlformats.org/spreadsheetml/2006/main">
  <c r="E48" i="4"/>
  <c r="E47"/>
  <c r="E46"/>
  <c r="E44"/>
  <c r="E43"/>
  <c r="E42"/>
  <c r="E40"/>
  <c r="E39"/>
  <c r="E38"/>
  <c r="E36"/>
  <c r="E35"/>
  <c r="E34"/>
  <c r="E32"/>
  <c r="E31"/>
  <c r="E30"/>
  <c r="E28"/>
  <c r="E27"/>
  <c r="E26"/>
  <c r="E24"/>
  <c r="E23"/>
  <c r="E22"/>
  <c r="E20"/>
  <c r="E19"/>
  <c r="D19"/>
  <c r="E17"/>
  <c r="E16"/>
  <c r="E15"/>
  <c r="D15"/>
  <c r="E14"/>
  <c r="E13"/>
  <c r="D13"/>
  <c r="D50" s="1"/>
  <c r="C6"/>
  <c r="E49" s="1"/>
  <c r="E50" l="1"/>
  <c r="E18"/>
  <c r="E21"/>
  <c r="E25"/>
  <c r="E29"/>
  <c r="E33"/>
  <c r="E37"/>
  <c r="E41"/>
  <c r="E45"/>
  <c r="D19" i="3"/>
  <c r="E51" i="4" l="1"/>
  <c r="D52"/>
  <c r="E52" s="1"/>
  <c r="D15" i="3"/>
  <c r="D13"/>
  <c r="D50" l="1"/>
  <c r="D51" l="1"/>
  <c r="D52" s="1"/>
  <c r="C6"/>
  <c r="E14" l="1"/>
  <c r="E25"/>
  <c r="E13"/>
  <c r="E48"/>
  <c r="E46"/>
  <c r="E44"/>
  <c r="E43"/>
  <c r="E41"/>
  <c r="E39"/>
  <c r="E37"/>
  <c r="E35"/>
  <c r="E33"/>
  <c r="E31"/>
  <c r="E29"/>
  <c r="E27"/>
  <c r="E23"/>
  <c r="E21"/>
  <c r="E19"/>
  <c r="E17"/>
  <c r="E15"/>
  <c r="E52"/>
  <c r="E49"/>
  <c r="E47"/>
  <c r="E45"/>
  <c r="E42"/>
  <c r="E40"/>
  <c r="E38"/>
  <c r="E36"/>
  <c r="E34"/>
  <c r="E32"/>
  <c r="E30"/>
  <c r="E28"/>
  <c r="E26"/>
  <c r="E24"/>
  <c r="E22"/>
  <c r="E20"/>
  <c r="E18"/>
  <c r="E16"/>
  <c r="E51"/>
  <c r="E50"/>
</calcChain>
</file>

<file path=xl/sharedStrings.xml><?xml version="1.0" encoding="utf-8"?>
<sst xmlns="http://schemas.openxmlformats.org/spreadsheetml/2006/main" count="246" uniqueCount="115">
  <si>
    <t>к Договору управления многоквартирным домом____</t>
  </si>
  <si>
    <t>Характеристика МКД</t>
  </si>
  <si>
    <t>Общая площадь помещений собственников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</si>
  <si>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</si>
  <si>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</si>
  <si>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</si>
  <si>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</si>
  <si>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</si>
  <si>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</si>
  <si>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I</t>
  </si>
  <si>
    <t>СОДЕРЖАНИЕ ОБЩЕГО ИМУЩЕСТВА ДОМА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</si>
  <si>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</si>
  <si>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</si>
  <si>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</si>
  <si>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</si>
  <si>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</si>
  <si>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Санитарное содержание лестничных клеток</t>
  </si>
  <si>
    <t>4.1.</t>
  </si>
  <si>
    <t>4.2.</t>
  </si>
  <si>
    <t>4.3.</t>
  </si>
  <si>
    <t>5 раз в неделю</t>
  </si>
  <si>
    <t>4.4.</t>
  </si>
  <si>
    <t>2 раза в год</t>
  </si>
  <si>
    <t>4.5.</t>
  </si>
  <si>
    <t>4.6.</t>
  </si>
  <si>
    <t>4.7.</t>
  </si>
  <si>
    <t>4.8.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</si>
  <si>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</si>
  <si>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</si>
  <si>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</si>
  <si>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</si>
  <si>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</si>
  <si>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</si>
  <si>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5.1.2.</t>
  </si>
  <si>
    <t>сдвигание свежевыпавшего снега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</si>
  <si>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</si>
  <si>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</si>
  <si>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</si>
  <si>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</si>
  <si>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</si>
  <si>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</si>
  <si>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</si>
  <si>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5.1.6.</t>
  </si>
  <si>
    <t>5.1.7.</t>
  </si>
  <si>
    <t>сметание снега со ступеней и площадки перед входом в подъезд</t>
  </si>
  <si>
    <t>протирка указателей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</si>
  <si>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</si>
  <si>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</si>
  <si>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</si>
  <si>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</si>
  <si>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</si>
  <si>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</si>
  <si>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</si>
  <si>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</si>
  <si>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</si>
  <si>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</si>
  <si>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5.2.4.</t>
  </si>
  <si>
    <t>подметание ступеней и площадок перед входом в подъезд</t>
  </si>
  <si>
    <t>3 раза в неделю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</si>
  <si>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</si>
  <si>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</si>
  <si>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</si>
  <si>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</si>
  <si>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</si>
  <si>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</si>
  <si>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</si>
  <si>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Дератизация, дезинсекция</t>
  </si>
  <si>
    <t>дератизация - 1 раз в квартал, дезинсекция - 2 раза в год</t>
  </si>
  <si>
    <t>Тех.обслуживание средств автоматизации ИТП</t>
  </si>
  <si>
    <t>ежемесячно</t>
  </si>
  <si>
    <t>УПРАВЛЕНИЕ МНОГОКВАРТИРНЫМ ДОМОМ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</si>
  <si>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</si>
  <si>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</si>
  <si>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</si>
  <si>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</si>
  <si>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>М.А. Иващук</t>
  </si>
  <si>
    <t>за фактически вывезенный объем  (с последующей корректировкой за отчетный период)</t>
  </si>
  <si>
    <t>Приложение № 3</t>
  </si>
  <si>
    <t>Площадь дворовой территории</t>
  </si>
  <si>
    <t>Площадь МОП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</si>
  <si>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</si>
  <si>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</si>
  <si>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круглосуточно на системах водоснабжения, водоотведения, теплоснабжения и энергообеспечения</t>
  </si>
  <si>
    <t>в течение летнего периода</t>
  </si>
  <si>
    <t>В том числе замена ламп накаливания и выключателей в местах общего пользования</t>
  </si>
  <si>
    <t>1.1.</t>
  </si>
  <si>
    <t>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</si>
  <si>
    <t>Техническое обслуживание лифтов</t>
  </si>
  <si>
    <t>Тех.обслуживание средств противопожарной автоматики (ППА)</t>
  </si>
  <si>
    <t>ежемесячно на основании довгворов со специализированными организациями</t>
  </si>
  <si>
    <t xml:space="preserve">ИТОГО содержание общего имущества в многоквартирном доме </t>
  </si>
  <si>
    <t>2 раза в месяц</t>
  </si>
  <si>
    <t>Механизированная уборка  дворовой территории и автоуслуги по вывозу снега</t>
  </si>
  <si>
    <t>ул. Фадеева, дом 66/3</t>
  </si>
  <si>
    <t>Утвержден протоколом от 20.01.2019 года.</t>
  </si>
  <si>
    <t>4.</t>
  </si>
  <si>
    <t>мытье пожарных переходов
подметание пожарных переходов</t>
  </si>
  <si>
    <t xml:space="preserve"> 1 раз в недедю  в теплый период
1 раз в месяц  в холодный период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</si>
  <si>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</si>
  <si>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</si>
  <si>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</si>
  <si>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</si>
  <si>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</si>
  <si>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</si>
  <si>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>влажная протирка стен, дверей, потолков и плафонов кабины лифта, подоконников, почтовых ящиков</t>
  </si>
  <si>
    <t>1 раз в месяц</t>
  </si>
  <si>
    <t xml:space="preserve">влажная протирка отопительных приборов </t>
  </si>
  <si>
    <t>мытье окон в местах общего пользования изнутри</t>
  </si>
  <si>
    <t>5.</t>
  </si>
  <si>
    <t>ежедневно</t>
  </si>
  <si>
    <t>1 раз в сутки в дни сильных снегопадов</t>
  </si>
  <si>
    <t>6 раз за сезон</t>
  </si>
  <si>
    <t>2 раза в неделю</t>
  </si>
  <si>
    <t>Перечень и периодичность 
работ и услуг по текущему содержанию общего имущества многоквартирного дома 
№ 66/3 по ул. Фадеева
с 01.01.2020 по 31.12.2020 гг.</t>
  </si>
  <si>
    <t>за фактически вывезенный объем  (с последующей корректировкой за отчетный период не реже одного раза в три года)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</si>
</sst>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8" borderId="5" applyNumberFormat="0" applyAlignment="0" applyProtection="0"/>
    <xf numFmtId="0" fontId="24" fillId="21" borderId="6" applyNumberFormat="0" applyAlignment="0" applyProtection="0"/>
    <xf numFmtId="0" fontId="25" fillId="21" borderId="5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2" borderId="11" applyNumberFormat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12" applyNumberFormat="0" applyFont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5" fillId="0" borderId="0" xfId="0" applyFont="1" applyFill="1"/>
    <xf numFmtId="4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14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2" fontId="44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45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8"/>
    </xf>
    <xf numFmtId="0" fontId="40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topLeftCell="A33" zoomScaleSheetLayoutView="100" workbookViewId="0">
      <selection activeCell="C44" sqref="C44"/>
    </sheetView>
  </sheetViews>
  <sheetFormatPr defaultRowHeight="15"/>
  <cols>
    <col min="1" max="1" width="5.85546875" style="14" customWidth="1"/>
    <col min="2" max="2" width="34.42578125" style="15" customWidth="1"/>
    <col min="3" max="3" width="49.42578125" style="26" customWidth="1"/>
    <col min="4" max="4" width="12.7109375" style="16" customWidth="1"/>
    <col min="5" max="5" width="15.28515625" style="17" customWidth="1"/>
    <col min="6" max="6" width="10" bestFit="1" customWidth="1"/>
  </cols>
  <sheetData>
    <row r="1" spans="1:6">
      <c r="C1" s="62" t="s">
        <v>94</v>
      </c>
      <c r="D1" s="62"/>
      <c r="E1" s="62"/>
    </row>
    <row r="2" spans="1:6">
      <c r="A2" s="1"/>
      <c r="B2" s="38"/>
      <c r="C2" s="55" t="s">
        <v>77</v>
      </c>
      <c r="D2" s="55"/>
      <c r="E2" s="55"/>
    </row>
    <row r="3" spans="1:6" ht="15" customHeight="1">
      <c r="A3" s="1"/>
      <c r="B3" s="38"/>
      <c r="C3" s="55" t="s">
        <v>0</v>
      </c>
      <c r="D3" s="55"/>
      <c r="E3" s="55"/>
    </row>
    <row r="4" spans="1:6" ht="82.5" customHeight="1">
      <c r="A4" s="56" t="s">
        <v>113</v>
      </c>
      <c r="B4" s="56"/>
      <c r="C4" s="56"/>
      <c r="D4" s="56"/>
      <c r="E4" s="57"/>
    </row>
    <row r="5" spans="1:6" ht="15" customHeight="1">
      <c r="A5" s="58" t="s">
        <v>1</v>
      </c>
      <c r="B5" s="59"/>
      <c r="C5" s="60" t="s">
        <v>93</v>
      </c>
      <c r="D5" s="60"/>
      <c r="E5" s="61"/>
    </row>
    <row r="6" spans="1:6">
      <c r="A6" s="72" t="s">
        <v>2</v>
      </c>
      <c r="B6" s="59"/>
      <c r="C6" s="73">
        <f>C8+C7</f>
        <v>10287.699999999999</v>
      </c>
      <c r="D6" s="74"/>
      <c r="E6" s="74"/>
    </row>
    <row r="7" spans="1:6">
      <c r="A7" s="64" t="s">
        <v>3</v>
      </c>
      <c r="B7" s="65"/>
      <c r="C7" s="66">
        <v>9368.7999999999993</v>
      </c>
      <c r="D7" s="67"/>
      <c r="E7" s="68"/>
    </row>
    <row r="8" spans="1:6">
      <c r="A8" s="64" t="s">
        <v>4</v>
      </c>
      <c r="B8" s="65"/>
      <c r="C8" s="66">
        <v>918.9</v>
      </c>
      <c r="D8" s="67"/>
      <c r="E8" s="68"/>
    </row>
    <row r="9" spans="1:6">
      <c r="A9" s="64" t="s">
        <v>79</v>
      </c>
      <c r="B9" s="65"/>
      <c r="C9" s="66">
        <v>2124.5</v>
      </c>
      <c r="D9" s="67"/>
      <c r="E9" s="68"/>
    </row>
    <row r="10" spans="1:6">
      <c r="A10" s="64" t="s">
        <v>78</v>
      </c>
      <c r="B10" s="65"/>
      <c r="C10" s="66">
        <v>8849.9</v>
      </c>
      <c r="D10" s="67"/>
      <c r="E10" s="68"/>
    </row>
    <row r="11" spans="1:6" ht="51">
      <c r="A11" s="69" t="s">
        <v>5</v>
      </c>
      <c r="B11" s="70"/>
      <c r="C11" s="20" t="s">
        <v>6</v>
      </c>
      <c r="D11" s="2" t="s">
        <v>8</v>
      </c>
      <c r="E11" s="2" t="s">
        <v>7</v>
      </c>
    </row>
    <row r="12" spans="1:6">
      <c r="A12" s="3" t="s">
        <v>9</v>
      </c>
      <c r="B12" s="60" t="s">
        <v>10</v>
      </c>
      <c r="C12" s="71"/>
      <c r="D12" s="4"/>
      <c r="E12" s="5"/>
    </row>
    <row r="13" spans="1:6" ht="108">
      <c r="A13" s="3">
        <v>1</v>
      </c>
      <c r="B13" s="11" t="s">
        <v>11</v>
      </c>
      <c r="C13" s="21" t="s">
        <v>12</v>
      </c>
      <c r="D13" s="6">
        <f>0.6*589042.710119799</f>
        <v>353425.62607187941</v>
      </c>
      <c r="E13" s="6">
        <f t="shared" ref="E13:E52" si="0">D13/12/$C$6</f>
        <v>2.8628493741059668</v>
      </c>
      <c r="F13" s="39"/>
    </row>
    <row r="14" spans="1:6" s="33" customFormat="1" ht="56.25">
      <c r="A14" s="36" t="s">
        <v>85</v>
      </c>
      <c r="B14" s="37" t="s">
        <v>84</v>
      </c>
      <c r="C14" s="31" t="s">
        <v>86</v>
      </c>
      <c r="D14" s="32">
        <v>28800</v>
      </c>
      <c r="E14" s="32">
        <f t="shared" si="0"/>
        <v>0.23328829573179624</v>
      </c>
    </row>
    <row r="15" spans="1:6" ht="60" customHeight="1">
      <c r="A15" s="3">
        <v>2</v>
      </c>
      <c r="B15" s="11" t="s">
        <v>13</v>
      </c>
      <c r="C15" s="21" t="s">
        <v>14</v>
      </c>
      <c r="D15" s="6">
        <f>0.4*589042.710119799</f>
        <v>235617.0840479196</v>
      </c>
      <c r="E15" s="6">
        <f t="shared" si="0"/>
        <v>1.9085662494039779</v>
      </c>
    </row>
    <row r="16" spans="1:6" ht="24">
      <c r="A16" s="3">
        <v>3</v>
      </c>
      <c r="B16" s="11" t="s">
        <v>15</v>
      </c>
      <c r="C16" s="22" t="s">
        <v>82</v>
      </c>
      <c r="D16" s="7">
        <v>168802.25880102074</v>
      </c>
      <c r="E16" s="7">
        <f t="shared" si="0"/>
        <v>1.367346919144713</v>
      </c>
    </row>
    <row r="17" spans="1:6" ht="28.5">
      <c r="A17" s="40" t="s">
        <v>95</v>
      </c>
      <c r="B17" s="41" t="s">
        <v>16</v>
      </c>
      <c r="C17" s="42"/>
      <c r="D17" s="7">
        <v>595172.54311504913</v>
      </c>
      <c r="E17" s="7">
        <f t="shared" si="0"/>
        <v>4.8210690364468345</v>
      </c>
    </row>
    <row r="18" spans="1:6" ht="34.5" customHeight="1">
      <c r="A18" s="40" t="s">
        <v>17</v>
      </c>
      <c r="B18" s="43" t="s">
        <v>96</v>
      </c>
      <c r="C18" s="44" t="s">
        <v>97</v>
      </c>
      <c r="D18" s="9">
        <v>89559.219253260904</v>
      </c>
      <c r="E18" s="9">
        <f t="shared" si="0"/>
        <v>0.7254554731480386</v>
      </c>
    </row>
    <row r="19" spans="1:6" ht="30">
      <c r="A19" s="40" t="s">
        <v>18</v>
      </c>
      <c r="B19" s="43" t="s">
        <v>98</v>
      </c>
      <c r="C19" s="44" t="s">
        <v>99</v>
      </c>
      <c r="D19" s="9">
        <f>73052.0048832379+39523.4230040667</f>
        <v>112575.4278873046</v>
      </c>
      <c r="E19" s="9">
        <f t="shared" si="0"/>
        <v>0.91189339281621584</v>
      </c>
    </row>
    <row r="20" spans="1:6" ht="21.75" customHeight="1">
      <c r="A20" s="40" t="s">
        <v>19</v>
      </c>
      <c r="B20" s="43" t="s">
        <v>100</v>
      </c>
      <c r="C20" s="44" t="s">
        <v>20</v>
      </c>
      <c r="D20" s="9">
        <v>57908.237744231912</v>
      </c>
      <c r="E20" s="9">
        <f t="shared" si="0"/>
        <v>0.46907340597859509</v>
      </c>
    </row>
    <row r="21" spans="1:6" ht="66" customHeight="1">
      <c r="A21" s="45" t="s">
        <v>21</v>
      </c>
      <c r="B21" s="43" t="s">
        <v>101</v>
      </c>
      <c r="C21" s="44" t="s">
        <v>91</v>
      </c>
      <c r="D21" s="10">
        <v>160150.60091437874</v>
      </c>
      <c r="E21" s="10">
        <f t="shared" si="0"/>
        <v>1.2972659981853634</v>
      </c>
    </row>
    <row r="22" spans="1:6" ht="33" customHeight="1">
      <c r="A22" s="40" t="s">
        <v>23</v>
      </c>
      <c r="B22" s="43" t="s">
        <v>102</v>
      </c>
      <c r="C22" s="44" t="s">
        <v>103</v>
      </c>
      <c r="D22" s="10">
        <v>64440.877616988822</v>
      </c>
      <c r="E22" s="10">
        <f t="shared" si="0"/>
        <v>0.52198967065029778</v>
      </c>
    </row>
    <row r="23" spans="1:6" ht="45">
      <c r="A23" s="40" t="s">
        <v>24</v>
      </c>
      <c r="B23" s="43" t="s">
        <v>104</v>
      </c>
      <c r="C23" s="44" t="s">
        <v>105</v>
      </c>
      <c r="D23" s="10">
        <v>71806.2863061479</v>
      </c>
      <c r="E23" s="10">
        <f t="shared" si="0"/>
        <v>0.58165160261078686</v>
      </c>
    </row>
    <row r="24" spans="1:6" ht="30">
      <c r="A24" s="40" t="s">
        <v>25</v>
      </c>
      <c r="B24" s="43" t="s">
        <v>106</v>
      </c>
      <c r="C24" s="44" t="s">
        <v>103</v>
      </c>
      <c r="D24" s="10">
        <v>18696.498376593903</v>
      </c>
      <c r="E24" s="10">
        <f t="shared" si="0"/>
        <v>0.15144702230652385</v>
      </c>
    </row>
    <row r="25" spans="1:6" ht="30">
      <c r="A25" s="40" t="s">
        <v>26</v>
      </c>
      <c r="B25" s="43" t="s">
        <v>107</v>
      </c>
      <c r="C25" s="44" t="s">
        <v>103</v>
      </c>
      <c r="D25" s="10">
        <v>20035.395016142083</v>
      </c>
      <c r="E25" s="10">
        <f t="shared" si="0"/>
        <v>0.1622924707510108</v>
      </c>
    </row>
    <row r="26" spans="1:6" ht="42.75">
      <c r="A26" s="40" t="s">
        <v>108</v>
      </c>
      <c r="B26" s="41" t="s">
        <v>28</v>
      </c>
      <c r="C26" s="42"/>
      <c r="D26" s="7">
        <v>1220134.4436161509</v>
      </c>
      <c r="E26" s="7">
        <f t="shared" si="0"/>
        <v>9.8834404484331682</v>
      </c>
    </row>
    <row r="27" spans="1:6" s="28" customFormat="1">
      <c r="A27" s="40" t="s">
        <v>29</v>
      </c>
      <c r="B27" s="46" t="s">
        <v>30</v>
      </c>
      <c r="C27" s="47"/>
      <c r="D27" s="27">
        <v>629874.40417364868</v>
      </c>
      <c r="E27" s="27">
        <f t="shared" si="0"/>
        <v>5.1021641067621912</v>
      </c>
    </row>
    <row r="28" spans="1:6">
      <c r="A28" s="40" t="s">
        <v>31</v>
      </c>
      <c r="B28" s="48" t="s">
        <v>32</v>
      </c>
      <c r="C28" s="49" t="s">
        <v>109</v>
      </c>
      <c r="D28" s="10">
        <v>310284.73902787192</v>
      </c>
      <c r="E28" s="10">
        <f t="shared" si="0"/>
        <v>2.5133957624790764</v>
      </c>
      <c r="F28" s="28"/>
    </row>
    <row r="29" spans="1:6" ht="30">
      <c r="A29" s="40" t="s">
        <v>33</v>
      </c>
      <c r="B29" s="48" t="s">
        <v>34</v>
      </c>
      <c r="C29" s="49" t="s">
        <v>110</v>
      </c>
      <c r="D29" s="10">
        <v>119705.90826499123</v>
      </c>
      <c r="E29" s="10">
        <f t="shared" si="0"/>
        <v>0.96965233778356064</v>
      </c>
      <c r="F29" s="28"/>
    </row>
    <row r="30" spans="1:6">
      <c r="A30" s="40" t="s">
        <v>35</v>
      </c>
      <c r="B30" s="48" t="s">
        <v>36</v>
      </c>
      <c r="C30" s="49" t="s">
        <v>37</v>
      </c>
      <c r="D30" s="10">
        <v>19624.98223689021</v>
      </c>
      <c r="E30" s="10">
        <f t="shared" si="0"/>
        <v>0.1589680090212115</v>
      </c>
      <c r="F30" s="28"/>
    </row>
    <row r="31" spans="1:6" ht="30">
      <c r="A31" s="40" t="s">
        <v>38</v>
      </c>
      <c r="B31" s="48" t="s">
        <v>39</v>
      </c>
      <c r="C31" s="49" t="s">
        <v>27</v>
      </c>
      <c r="D31" s="10">
        <v>17902.222675741654</v>
      </c>
      <c r="E31" s="10">
        <f t="shared" si="0"/>
        <v>0.14501316034148914</v>
      </c>
      <c r="F31" s="28"/>
    </row>
    <row r="32" spans="1:6" ht="45">
      <c r="A32" s="40" t="s">
        <v>40</v>
      </c>
      <c r="B32" s="48" t="s">
        <v>41</v>
      </c>
      <c r="C32" s="49" t="s">
        <v>111</v>
      </c>
      <c r="D32" s="10">
        <v>44337.953815387751</v>
      </c>
      <c r="E32" s="10">
        <f t="shared" si="0"/>
        <v>0.35915019728565628</v>
      </c>
      <c r="F32" s="28"/>
    </row>
    <row r="33" spans="1:6">
      <c r="A33" s="40" t="s">
        <v>42</v>
      </c>
      <c r="B33" s="48" t="s">
        <v>60</v>
      </c>
      <c r="C33" s="49" t="s">
        <v>20</v>
      </c>
      <c r="D33" s="10">
        <v>65710.897139062145</v>
      </c>
      <c r="E33" s="10">
        <f t="shared" si="0"/>
        <v>0.53227719460344347</v>
      </c>
      <c r="F33" s="28"/>
    </row>
    <row r="34" spans="1:6" ht="30">
      <c r="A34" s="40" t="s">
        <v>43</v>
      </c>
      <c r="B34" s="48" t="s">
        <v>44</v>
      </c>
      <c r="C34" s="49" t="s">
        <v>20</v>
      </c>
      <c r="D34" s="10">
        <v>52307.701013703685</v>
      </c>
      <c r="E34" s="10">
        <f t="shared" si="0"/>
        <v>0.42370744524775289</v>
      </c>
      <c r="F34" s="28"/>
    </row>
    <row r="35" spans="1:6">
      <c r="A35" s="40" t="s">
        <v>46</v>
      </c>
      <c r="B35" s="46" t="s">
        <v>47</v>
      </c>
      <c r="C35" s="50"/>
      <c r="D35" s="27">
        <v>590260.0394425022</v>
      </c>
      <c r="E35" s="27">
        <f t="shared" si="0"/>
        <v>4.7812763416709778</v>
      </c>
      <c r="F35" s="28"/>
    </row>
    <row r="36" spans="1:6" s="28" customFormat="1" ht="45">
      <c r="A36" s="40" t="s">
        <v>48</v>
      </c>
      <c r="B36" s="48" t="s">
        <v>49</v>
      </c>
      <c r="C36" s="49" t="s">
        <v>50</v>
      </c>
      <c r="D36" s="10">
        <v>207079.95318392696</v>
      </c>
      <c r="E36" s="10">
        <f t="shared" si="0"/>
        <v>1.6774072693923083</v>
      </c>
    </row>
    <row r="37" spans="1:6" ht="30">
      <c r="A37" s="40" t="s">
        <v>51</v>
      </c>
      <c r="B37" s="48" t="s">
        <v>52</v>
      </c>
      <c r="C37" s="49" t="s">
        <v>53</v>
      </c>
      <c r="D37" s="10">
        <v>57965.077521643048</v>
      </c>
      <c r="E37" s="10">
        <f t="shared" si="0"/>
        <v>0.46953382454810966</v>
      </c>
      <c r="F37" s="28"/>
    </row>
    <row r="38" spans="1:6">
      <c r="A38" s="40" t="s">
        <v>54</v>
      </c>
      <c r="B38" s="48" t="s">
        <v>55</v>
      </c>
      <c r="C38" s="49" t="s">
        <v>112</v>
      </c>
      <c r="D38" s="10">
        <v>59808.741663455185</v>
      </c>
      <c r="E38" s="10">
        <f t="shared" si="0"/>
        <v>0.48446803515731723</v>
      </c>
      <c r="F38" s="28"/>
    </row>
    <row r="39" spans="1:6" ht="30">
      <c r="A39" s="40" t="s">
        <v>56</v>
      </c>
      <c r="B39" s="48" t="s">
        <v>57</v>
      </c>
      <c r="C39" s="49" t="s">
        <v>58</v>
      </c>
      <c r="D39" s="10">
        <v>83151.44041363649</v>
      </c>
      <c r="E39" s="10">
        <f t="shared" si="0"/>
        <v>0.67355061881046052</v>
      </c>
      <c r="F39" s="28"/>
    </row>
    <row r="40" spans="1:6">
      <c r="A40" s="40" t="s">
        <v>59</v>
      </c>
      <c r="B40" s="48" t="s">
        <v>60</v>
      </c>
      <c r="C40" s="49" t="s">
        <v>20</v>
      </c>
      <c r="D40" s="10">
        <v>70419.295036448093</v>
      </c>
      <c r="E40" s="10">
        <f t="shared" si="0"/>
        <v>0.57041657380859423</v>
      </c>
      <c r="F40" s="28"/>
    </row>
    <row r="41" spans="1:6">
      <c r="A41" s="40" t="s">
        <v>61</v>
      </c>
      <c r="B41" s="48" t="s">
        <v>65</v>
      </c>
      <c r="C41" s="51" t="s">
        <v>83</v>
      </c>
      <c r="D41" s="10">
        <v>65749.574892962148</v>
      </c>
      <c r="E41" s="10">
        <f t="shared" si="0"/>
        <v>0.53259049555101523</v>
      </c>
      <c r="F41" s="28"/>
    </row>
    <row r="42" spans="1:6">
      <c r="A42" s="40" t="s">
        <v>63</v>
      </c>
      <c r="B42" s="48" t="s">
        <v>62</v>
      </c>
      <c r="C42" s="51" t="s">
        <v>105</v>
      </c>
      <c r="D42" s="10">
        <v>34865.526437054999</v>
      </c>
      <c r="E42" s="10">
        <f t="shared" si="0"/>
        <v>0.28242080702404326</v>
      </c>
      <c r="F42" s="28"/>
    </row>
    <row r="43" spans="1:6">
      <c r="A43" s="40" t="s">
        <v>64</v>
      </c>
      <c r="B43" s="48" t="s">
        <v>45</v>
      </c>
      <c r="C43" s="51" t="s">
        <v>22</v>
      </c>
      <c r="D43" s="10">
        <v>11220.430293375246</v>
      </c>
      <c r="E43" s="10">
        <f t="shared" si="0"/>
        <v>9.0888717379129499E-2</v>
      </c>
      <c r="F43" s="28"/>
    </row>
    <row r="44" spans="1:6" ht="36">
      <c r="A44" s="3">
        <v>6</v>
      </c>
      <c r="B44" s="29" t="s">
        <v>92</v>
      </c>
      <c r="C44" s="23" t="s">
        <v>114</v>
      </c>
      <c r="D44" s="7">
        <v>150000</v>
      </c>
      <c r="E44" s="7">
        <f t="shared" si="0"/>
        <v>1.2150432069364387</v>
      </c>
    </row>
    <row r="45" spans="1:6" ht="26.25" customHeight="1">
      <c r="A45" s="3">
        <v>7</v>
      </c>
      <c r="B45" s="11" t="s">
        <v>66</v>
      </c>
      <c r="C45" s="23" t="s">
        <v>67</v>
      </c>
      <c r="D45" s="7">
        <v>3672.3455999999996</v>
      </c>
      <c r="E45" s="7">
        <f t="shared" si="0"/>
        <v>2.9747057165352801E-2</v>
      </c>
    </row>
    <row r="46" spans="1:6" ht="25.5">
      <c r="A46" s="3">
        <v>8</v>
      </c>
      <c r="B46" s="11" t="s">
        <v>68</v>
      </c>
      <c r="C46" s="34" t="s">
        <v>69</v>
      </c>
      <c r="D46" s="7">
        <v>72362.400000000009</v>
      </c>
      <c r="E46" s="7">
        <f t="shared" si="0"/>
        <v>0.5861562837174491</v>
      </c>
    </row>
    <row r="47" spans="1:6" ht="38.25">
      <c r="A47" s="3">
        <v>9</v>
      </c>
      <c r="B47" s="11" t="s">
        <v>80</v>
      </c>
      <c r="C47" s="34" t="s">
        <v>69</v>
      </c>
      <c r="D47" s="7">
        <v>49407.600000000006</v>
      </c>
      <c r="E47" s="7">
        <f t="shared" si="0"/>
        <v>0.40021579167355198</v>
      </c>
    </row>
    <row r="48" spans="1:6" ht="24">
      <c r="A48" s="3">
        <v>10</v>
      </c>
      <c r="B48" s="11" t="s">
        <v>87</v>
      </c>
      <c r="C48" s="34" t="s">
        <v>89</v>
      </c>
      <c r="D48" s="7">
        <v>391020.05901443999</v>
      </c>
      <c r="E48" s="7">
        <f t="shared" si="0"/>
        <v>3.1673751098758713</v>
      </c>
    </row>
    <row r="49" spans="1:5" ht="25.5">
      <c r="A49" s="3">
        <v>11</v>
      </c>
      <c r="B49" s="11" t="s">
        <v>88</v>
      </c>
      <c r="C49" s="34" t="s">
        <v>69</v>
      </c>
      <c r="D49" s="7">
        <v>349272</v>
      </c>
      <c r="E49" s="7">
        <f t="shared" si="0"/>
        <v>2.8292038064873588</v>
      </c>
    </row>
    <row r="50" spans="1:5" ht="25.5">
      <c r="A50" s="3"/>
      <c r="B50" s="11" t="s">
        <v>90</v>
      </c>
      <c r="C50" s="34"/>
      <c r="D50" s="7">
        <f>D49+D48+D47+D46+D45+D44+D26+D17+D16+D15+D13</f>
        <v>3588886.3602664601</v>
      </c>
      <c r="E50" s="7">
        <f t="shared" si="0"/>
        <v>29.071013283390688</v>
      </c>
    </row>
    <row r="51" spans="1:5" ht="104.25" customHeight="1">
      <c r="A51" s="8"/>
      <c r="B51" s="19" t="s">
        <v>70</v>
      </c>
      <c r="C51" s="30" t="s">
        <v>81</v>
      </c>
      <c r="D51" s="12">
        <f>D50*0.2</f>
        <v>717777.27205329202</v>
      </c>
      <c r="E51" s="12">
        <f t="shared" si="0"/>
        <v>5.8142026566781375</v>
      </c>
    </row>
    <row r="52" spans="1:5" ht="38.25">
      <c r="A52" s="13"/>
      <c r="B52" s="11" t="s">
        <v>71</v>
      </c>
      <c r="C52" s="24"/>
      <c r="D52" s="7">
        <f>D51+D50</f>
        <v>4306663.6323197521</v>
      </c>
      <c r="E52" s="7">
        <f t="shared" si="0"/>
        <v>34.885215940068825</v>
      </c>
    </row>
    <row r="53" spans="1:5">
      <c r="A53" s="25"/>
      <c r="B53" s="25"/>
      <c r="C53" s="25"/>
      <c r="D53" s="25"/>
      <c r="E53" s="25"/>
    </row>
    <row r="54" spans="1:5">
      <c r="A54" s="25"/>
      <c r="B54" s="25"/>
      <c r="C54" s="25"/>
      <c r="D54" s="25"/>
      <c r="E54" s="25"/>
    </row>
    <row r="55" spans="1:5">
      <c r="A55" s="18"/>
      <c r="B55" s="63" t="s">
        <v>72</v>
      </c>
      <c r="C55" s="63"/>
      <c r="D55" s="63" t="s">
        <v>73</v>
      </c>
      <c r="E55" s="63"/>
    </row>
    <row r="56" spans="1:5" ht="28.5" customHeight="1">
      <c r="A56" s="18"/>
      <c r="B56" s="35"/>
      <c r="C56" s="35"/>
      <c r="D56" s="35"/>
      <c r="E56" s="35"/>
    </row>
    <row r="57" spans="1:5" ht="28.5" customHeight="1">
      <c r="A57" s="18"/>
      <c r="B57" s="18"/>
      <c r="C57" s="25"/>
      <c r="D57" s="18"/>
      <c r="E57" s="18"/>
    </row>
    <row r="58" spans="1:5">
      <c r="A58" s="18"/>
      <c r="B58" s="18" t="s">
        <v>74</v>
      </c>
      <c r="C58" s="25"/>
      <c r="D58" s="63" t="s">
        <v>75</v>
      </c>
      <c r="E58" s="63"/>
    </row>
    <row r="59" spans="1:5">
      <c r="A59" s="18"/>
      <c r="B59" s="18"/>
      <c r="C59" s="25"/>
      <c r="D59" s="35"/>
      <c r="E59" s="35"/>
    </row>
    <row r="60" spans="1:5" ht="19.5" customHeight="1">
      <c r="A60" s="18"/>
      <c r="B60" s="18"/>
      <c r="C60" s="25"/>
      <c r="D60" s="18"/>
      <c r="E60" s="18"/>
    </row>
    <row r="61" spans="1:5">
      <c r="A61" s="18"/>
      <c r="B61" s="18"/>
      <c r="C61" s="25"/>
      <c r="D61" s="18"/>
      <c r="E61" s="18"/>
    </row>
    <row r="62" spans="1:5">
      <c r="A62" s="18"/>
      <c r="B62" s="18"/>
      <c r="C62" s="25"/>
      <c r="D62" s="18"/>
      <c r="E62" s="18"/>
    </row>
    <row r="63" spans="1:5">
      <c r="A63" s="18"/>
      <c r="B63" s="18"/>
      <c r="C63" s="25"/>
      <c r="D63" s="18"/>
      <c r="E63" s="18"/>
    </row>
    <row r="64" spans="1:5">
      <c r="A64" s="18"/>
      <c r="B64" s="18"/>
      <c r="C64" s="25"/>
      <c r="D64" s="18"/>
      <c r="E64" s="18"/>
    </row>
    <row r="65" spans="1:5">
      <c r="A65" s="18"/>
      <c r="B65" s="18"/>
      <c r="C65" s="25"/>
      <c r="D65" s="18"/>
      <c r="E65" s="18"/>
    </row>
    <row r="66" spans="1:5">
      <c r="A66" s="18"/>
      <c r="B66" s="18"/>
      <c r="C66" s="25"/>
      <c r="D66" s="18"/>
      <c r="E66" s="18"/>
    </row>
    <row r="67" spans="1:5">
      <c r="A67" s="18"/>
      <c r="B67" s="18"/>
      <c r="C67" s="25"/>
      <c r="D67" s="18"/>
      <c r="E67" s="18"/>
    </row>
    <row r="68" spans="1:5">
      <c r="A68" s="18"/>
      <c r="B68" s="18"/>
      <c r="C68" s="25"/>
      <c r="D68" s="18"/>
      <c r="E68" s="18"/>
    </row>
    <row r="69" spans="1:5">
      <c r="A69" s="18"/>
      <c r="B69" s="18"/>
      <c r="C69" s="25"/>
      <c r="D69" s="18"/>
      <c r="E69" s="18"/>
    </row>
    <row r="70" spans="1:5">
      <c r="A70" s="18"/>
      <c r="B70" s="18"/>
      <c r="C70" s="25"/>
      <c r="D70" s="18"/>
      <c r="E70" s="18"/>
    </row>
    <row r="71" spans="1:5" s="15" customFormat="1">
      <c r="A71" s="18"/>
      <c r="B71" s="18"/>
      <c r="C71" s="25"/>
      <c r="D71" s="18"/>
      <c r="E71" s="18"/>
    </row>
    <row r="72" spans="1:5" s="15" customFormat="1">
      <c r="A72" s="18"/>
      <c r="B72" s="18"/>
      <c r="C72" s="25"/>
      <c r="D72" s="18"/>
      <c r="E72" s="18"/>
    </row>
    <row r="73" spans="1:5" s="15" customFormat="1">
      <c r="A73" s="18"/>
      <c r="B73" s="18"/>
      <c r="C73" s="25"/>
      <c r="D73" s="18"/>
      <c r="E73" s="18"/>
    </row>
    <row r="74" spans="1:5" s="15" customFormat="1">
      <c r="A74" s="18"/>
      <c r="B74" s="18"/>
      <c r="C74" s="25"/>
      <c r="D74" s="18"/>
      <c r="E74" s="18"/>
    </row>
    <row r="75" spans="1:5" s="15" customFormat="1">
      <c r="A75" s="18"/>
      <c r="B75" s="18"/>
      <c r="C75" s="25"/>
      <c r="D75" s="18"/>
      <c r="E75" s="18"/>
    </row>
    <row r="76" spans="1:5" s="15" customFormat="1">
      <c r="A76" s="18"/>
      <c r="B76" s="18"/>
      <c r="C76" s="25"/>
      <c r="D76" s="18"/>
      <c r="E76" s="18"/>
    </row>
    <row r="77" spans="1:5" s="15" customFormat="1">
      <c r="A77" s="18"/>
      <c r="B77" s="18"/>
      <c r="C77" s="25"/>
      <c r="D77" s="18"/>
      <c r="E77" s="18"/>
    </row>
    <row r="78" spans="1:5" s="15" customFormat="1">
      <c r="A78" s="18"/>
      <c r="B78" s="18"/>
      <c r="C78" s="25"/>
      <c r="D78" s="18"/>
      <c r="E78" s="18"/>
    </row>
    <row r="79" spans="1:5" s="15" customFormat="1">
      <c r="A79" s="18"/>
      <c r="B79" s="18"/>
      <c r="C79" s="25"/>
      <c r="D79" s="18"/>
      <c r="E79" s="18"/>
    </row>
    <row r="80" spans="1:5" s="15" customFormat="1">
      <c r="A80" s="18"/>
      <c r="B80" s="18"/>
      <c r="C80" s="25"/>
      <c r="D80" s="18"/>
      <c r="E80" s="18"/>
    </row>
    <row r="81" spans="1:5" s="15" customFormat="1">
      <c r="A81" s="18"/>
      <c r="B81" s="18"/>
      <c r="C81" s="25"/>
      <c r="D81" s="18"/>
      <c r="E81" s="18"/>
    </row>
    <row r="82" spans="1:5" s="15" customFormat="1">
      <c r="A82" s="18"/>
      <c r="B82" s="18"/>
      <c r="C82" s="25"/>
      <c r="D82" s="18"/>
      <c r="E82" s="18"/>
    </row>
    <row r="83" spans="1:5" s="15" customFormat="1">
      <c r="A83" s="18"/>
      <c r="B83" s="18"/>
      <c r="C83" s="25"/>
      <c r="D83" s="18"/>
      <c r="E83" s="18"/>
    </row>
    <row r="84" spans="1:5" s="15" customFormat="1">
      <c r="A84" s="18"/>
      <c r="B84" s="18"/>
      <c r="C84" s="25"/>
      <c r="D84" s="18"/>
      <c r="E84" s="18"/>
    </row>
    <row r="85" spans="1:5" s="15" customFormat="1">
      <c r="A85" s="18"/>
      <c r="B85" s="18"/>
      <c r="C85" s="25"/>
      <c r="D85" s="18"/>
      <c r="E85" s="18"/>
    </row>
    <row r="86" spans="1:5" s="15" customFormat="1">
      <c r="A86" s="18"/>
      <c r="B86" s="18"/>
      <c r="C86" s="25"/>
      <c r="D86" s="18"/>
      <c r="E86" s="18"/>
    </row>
    <row r="87" spans="1:5" s="15" customFormat="1">
      <c r="A87" s="18"/>
      <c r="B87" s="18"/>
      <c r="C87" s="25"/>
      <c r="D87" s="18"/>
      <c r="E87" s="18"/>
    </row>
    <row r="88" spans="1:5" s="15" customFormat="1">
      <c r="A88" s="18"/>
      <c r="B88" s="18"/>
      <c r="C88" s="25"/>
      <c r="D88" s="18"/>
      <c r="E88" s="18"/>
    </row>
    <row r="89" spans="1:5" s="15" customFormat="1">
      <c r="A89" s="18"/>
      <c r="B89" s="18"/>
      <c r="C89" s="25"/>
      <c r="D89" s="18"/>
      <c r="E89" s="18"/>
    </row>
    <row r="90" spans="1:5" s="15" customFormat="1">
      <c r="A90" s="18"/>
      <c r="B90" s="18"/>
      <c r="C90" s="25"/>
      <c r="D90" s="18"/>
      <c r="E90" s="18"/>
    </row>
    <row r="91" spans="1:5" s="15" customFormat="1">
      <c r="A91" s="18"/>
      <c r="B91" s="18"/>
      <c r="C91" s="25"/>
      <c r="D91" s="18"/>
      <c r="E91" s="18"/>
    </row>
    <row r="92" spans="1:5" s="15" customFormat="1">
      <c r="A92" s="18"/>
      <c r="B92" s="18"/>
      <c r="C92" s="25"/>
      <c r="D92" s="18"/>
      <c r="E92" s="18"/>
    </row>
    <row r="93" spans="1:5" s="15" customFormat="1">
      <c r="A93" s="18"/>
      <c r="B93" s="18"/>
      <c r="C93" s="25"/>
      <c r="D93" s="18"/>
      <c r="E93" s="18"/>
    </row>
    <row r="94" spans="1:5" s="15" customFormat="1">
      <c r="A94" s="18"/>
      <c r="B94" s="18"/>
      <c r="C94" s="25"/>
      <c r="D94" s="18"/>
      <c r="E94" s="18"/>
    </row>
    <row r="95" spans="1:5">
      <c r="A95" s="18"/>
      <c r="B95" s="18"/>
      <c r="C95" s="25"/>
      <c r="D95" s="18"/>
      <c r="E95" s="18"/>
    </row>
  </sheetData>
  <mergeCells count="21">
    <mergeCell ref="C1:E1"/>
    <mergeCell ref="D58:E58"/>
    <mergeCell ref="B55:C55"/>
    <mergeCell ref="D55:E55"/>
    <mergeCell ref="A9:B9"/>
    <mergeCell ref="C9:E9"/>
    <mergeCell ref="A10:B10"/>
    <mergeCell ref="C10:E10"/>
    <mergeCell ref="A11:B11"/>
    <mergeCell ref="B12:C12"/>
    <mergeCell ref="A6:B6"/>
    <mergeCell ref="C6:E6"/>
    <mergeCell ref="A7:B7"/>
    <mergeCell ref="C7:E7"/>
    <mergeCell ref="A8:B8"/>
    <mergeCell ref="C8:E8"/>
    <mergeCell ref="C2:E2"/>
    <mergeCell ref="C3:E3"/>
    <mergeCell ref="A4:E4"/>
    <mergeCell ref="A5:B5"/>
    <mergeCell ref="C5:E5"/>
  </mergeCells>
  <pageMargins left="0.35433070866141736" right="0.15748031496062992" top="0.74803149606299213" bottom="0.74803149606299213" header="0.31496062992125984" footer="0.31496062992125984"/>
  <pageSetup scale="72" orientation="portrait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view="pageBreakPreview" topLeftCell="A33" zoomScaleSheetLayoutView="100" workbookViewId="0">
      <selection activeCell="D13" sqref="D13:D52"/>
    </sheetView>
  </sheetViews>
  <sheetFormatPr defaultRowHeight="15"/>
  <cols>
    <col min="1" max="1" width="5.85546875" style="14" customWidth="1"/>
    <col min="2" max="2" width="34.42578125" style="15" customWidth="1"/>
    <col min="3" max="3" width="49.42578125" style="26" customWidth="1"/>
    <col min="4" max="4" width="12.7109375" style="16" customWidth="1"/>
    <col min="5" max="5" width="15.28515625" style="17" customWidth="1"/>
    <col min="6" max="6" width="10" bestFit="1" customWidth="1"/>
  </cols>
  <sheetData>
    <row r="1" spans="1:6">
      <c r="C1" s="62" t="s">
        <v>94</v>
      </c>
      <c r="D1" s="62"/>
      <c r="E1" s="62"/>
    </row>
    <row r="2" spans="1:6">
      <c r="A2" s="1"/>
      <c r="B2" s="38"/>
      <c r="C2" s="55" t="s">
        <v>77</v>
      </c>
      <c r="D2" s="55"/>
      <c r="E2" s="55"/>
    </row>
    <row r="3" spans="1:6" ht="15" customHeight="1">
      <c r="A3" s="1"/>
      <c r="B3" s="38"/>
      <c r="C3" s="55" t="s">
        <v>0</v>
      </c>
      <c r="D3" s="55"/>
      <c r="E3" s="55"/>
    </row>
    <row r="4" spans="1:6" ht="82.5" customHeight="1">
      <c r="A4" s="56" t="s">
        <v>113</v>
      </c>
      <c r="B4" s="56"/>
      <c r="C4" s="56"/>
      <c r="D4" s="56"/>
      <c r="E4" s="57"/>
    </row>
    <row r="5" spans="1:6" ht="15" customHeight="1">
      <c r="A5" s="58" t="s">
        <v>1</v>
      </c>
      <c r="B5" s="59"/>
      <c r="C5" s="60" t="s">
        <v>93</v>
      </c>
      <c r="D5" s="60"/>
      <c r="E5" s="61"/>
    </row>
    <row r="6" spans="1:6">
      <c r="A6" s="72" t="s">
        <v>2</v>
      </c>
      <c r="B6" s="59"/>
      <c r="C6" s="73">
        <f>C8+C7</f>
        <v>10287.699999999999</v>
      </c>
      <c r="D6" s="74"/>
      <c r="E6" s="74"/>
    </row>
    <row r="7" spans="1:6">
      <c r="A7" s="64" t="s">
        <v>3</v>
      </c>
      <c r="B7" s="65"/>
      <c r="C7" s="66">
        <v>9368.7999999999993</v>
      </c>
      <c r="D7" s="67"/>
      <c r="E7" s="68"/>
    </row>
    <row r="8" spans="1:6">
      <c r="A8" s="64" t="s">
        <v>4</v>
      </c>
      <c r="B8" s="65"/>
      <c r="C8" s="66">
        <v>918.9</v>
      </c>
      <c r="D8" s="67"/>
      <c r="E8" s="68"/>
    </row>
    <row r="9" spans="1:6">
      <c r="A9" s="64" t="s">
        <v>79</v>
      </c>
      <c r="B9" s="65"/>
      <c r="C9" s="66">
        <v>2124.5</v>
      </c>
      <c r="D9" s="67"/>
      <c r="E9" s="68"/>
    </row>
    <row r="10" spans="1:6">
      <c r="A10" s="64" t="s">
        <v>78</v>
      </c>
      <c r="B10" s="65"/>
      <c r="C10" s="66">
        <v>8849.9</v>
      </c>
      <c r="D10" s="67"/>
      <c r="E10" s="68"/>
    </row>
    <row r="11" spans="1:6" ht="51">
      <c r="A11" s="69" t="s">
        <v>5</v>
      </c>
      <c r="B11" s="70"/>
      <c r="C11" s="20" t="s">
        <v>6</v>
      </c>
      <c r="D11" s="2" t="s">
        <v>8</v>
      </c>
      <c r="E11" s="2" t="s">
        <v>7</v>
      </c>
    </row>
    <row r="12" spans="1:6">
      <c r="A12" s="3" t="s">
        <v>9</v>
      </c>
      <c r="B12" s="60" t="s">
        <v>10</v>
      </c>
      <c r="C12" s="71"/>
      <c r="D12" s="4"/>
      <c r="E12" s="5"/>
    </row>
    <row r="13" spans="1:6" ht="108">
      <c r="A13" s="3">
        <v>1</v>
      </c>
      <c r="B13" s="11" t="s">
        <v>11</v>
      </c>
      <c r="C13" s="21" t="s">
        <v>12</v>
      </c>
      <c r="D13" s="6">
        <f>0.6*589042.710119799</f>
        <v>353425.62607187941</v>
      </c>
      <c r="E13" s="6">
        <f t="shared" ref="E13:E52" si="0">D13/12/$C$6</f>
        <v>2.8628493741059668</v>
      </c>
      <c r="F13" s="39"/>
    </row>
    <row r="14" spans="1:6" s="33" customFormat="1" ht="56.25">
      <c r="A14" s="53" t="s">
        <v>85</v>
      </c>
      <c r="B14" s="54" t="s">
        <v>84</v>
      </c>
      <c r="C14" s="31" t="s">
        <v>86</v>
      </c>
      <c r="D14" s="32">
        <v>28800</v>
      </c>
      <c r="E14" s="32">
        <f t="shared" si="0"/>
        <v>0.23328829573179624</v>
      </c>
    </row>
    <row r="15" spans="1:6" ht="60" customHeight="1">
      <c r="A15" s="3">
        <v>2</v>
      </c>
      <c r="B15" s="11" t="s">
        <v>13</v>
      </c>
      <c r="C15" s="21" t="s">
        <v>14</v>
      </c>
      <c r="D15" s="6">
        <f>0.4*589042.710119799</f>
        <v>235617.0840479196</v>
      </c>
      <c r="E15" s="6">
        <f t="shared" si="0"/>
        <v>1.9085662494039779</v>
      </c>
    </row>
    <row r="16" spans="1:6" ht="24">
      <c r="A16" s="3">
        <v>3</v>
      </c>
      <c r="B16" s="11" t="s">
        <v>15</v>
      </c>
      <c r="C16" s="22" t="s">
        <v>82</v>
      </c>
      <c r="D16" s="7">
        <v>168802.25880102074</v>
      </c>
      <c r="E16" s="7">
        <f t="shared" si="0"/>
        <v>1.367346919144713</v>
      </c>
    </row>
    <row r="17" spans="1:6" ht="28.5">
      <c r="A17" s="40" t="s">
        <v>95</v>
      </c>
      <c r="B17" s="41" t="s">
        <v>16</v>
      </c>
      <c r="C17" s="42"/>
      <c r="D17" s="7">
        <v>595172.54311504913</v>
      </c>
      <c r="E17" s="7">
        <f t="shared" si="0"/>
        <v>4.8210690364468345</v>
      </c>
    </row>
    <row r="18" spans="1:6" ht="34.5" customHeight="1">
      <c r="A18" s="40" t="s">
        <v>17</v>
      </c>
      <c r="B18" s="43" t="s">
        <v>96</v>
      </c>
      <c r="C18" s="44" t="s">
        <v>97</v>
      </c>
      <c r="D18" s="9">
        <v>89559.219253260904</v>
      </c>
      <c r="E18" s="9">
        <f t="shared" si="0"/>
        <v>0.7254554731480386</v>
      </c>
    </row>
    <row r="19" spans="1:6" ht="30">
      <c r="A19" s="40" t="s">
        <v>18</v>
      </c>
      <c r="B19" s="43" t="s">
        <v>98</v>
      </c>
      <c r="C19" s="44" t="s">
        <v>99</v>
      </c>
      <c r="D19" s="9">
        <f>73052.0048832379+39523.4230040667</f>
        <v>112575.4278873046</v>
      </c>
      <c r="E19" s="9">
        <f t="shared" si="0"/>
        <v>0.91189339281621584</v>
      </c>
    </row>
    <row r="20" spans="1:6" ht="21.75" customHeight="1">
      <c r="A20" s="40" t="s">
        <v>19</v>
      </c>
      <c r="B20" s="43" t="s">
        <v>100</v>
      </c>
      <c r="C20" s="44" t="s">
        <v>20</v>
      </c>
      <c r="D20" s="9">
        <v>57908.237744231912</v>
      </c>
      <c r="E20" s="9">
        <f t="shared" si="0"/>
        <v>0.46907340597859509</v>
      </c>
    </row>
    <row r="21" spans="1:6" ht="66" customHeight="1">
      <c r="A21" s="45" t="s">
        <v>21</v>
      </c>
      <c r="B21" s="43" t="s">
        <v>101</v>
      </c>
      <c r="C21" s="44" t="s">
        <v>91</v>
      </c>
      <c r="D21" s="10">
        <v>160150.60091437874</v>
      </c>
      <c r="E21" s="10">
        <f t="shared" si="0"/>
        <v>1.2972659981853634</v>
      </c>
    </row>
    <row r="22" spans="1:6" ht="33" customHeight="1">
      <c r="A22" s="40" t="s">
        <v>23</v>
      </c>
      <c r="B22" s="43" t="s">
        <v>102</v>
      </c>
      <c r="C22" s="44" t="s">
        <v>103</v>
      </c>
      <c r="D22" s="10">
        <v>64440.877616988822</v>
      </c>
      <c r="E22" s="10">
        <f t="shared" si="0"/>
        <v>0.52198967065029778</v>
      </c>
    </row>
    <row r="23" spans="1:6" ht="45">
      <c r="A23" s="40" t="s">
        <v>24</v>
      </c>
      <c r="B23" s="43" t="s">
        <v>104</v>
      </c>
      <c r="C23" s="44" t="s">
        <v>105</v>
      </c>
      <c r="D23" s="10">
        <v>71806.2863061479</v>
      </c>
      <c r="E23" s="10">
        <f t="shared" si="0"/>
        <v>0.58165160261078686</v>
      </c>
    </row>
    <row r="24" spans="1:6" ht="30">
      <c r="A24" s="40" t="s">
        <v>25</v>
      </c>
      <c r="B24" s="43" t="s">
        <v>106</v>
      </c>
      <c r="C24" s="44" t="s">
        <v>103</v>
      </c>
      <c r="D24" s="10">
        <v>18696.498376593903</v>
      </c>
      <c r="E24" s="10">
        <f t="shared" si="0"/>
        <v>0.15144702230652385</v>
      </c>
    </row>
    <row r="25" spans="1:6" ht="30">
      <c r="A25" s="40" t="s">
        <v>26</v>
      </c>
      <c r="B25" s="43" t="s">
        <v>107</v>
      </c>
      <c r="C25" s="44" t="s">
        <v>103</v>
      </c>
      <c r="D25" s="10">
        <v>20035.395016142083</v>
      </c>
      <c r="E25" s="10">
        <f t="shared" si="0"/>
        <v>0.1622924707510108</v>
      </c>
    </row>
    <row r="26" spans="1:6" ht="42.75">
      <c r="A26" s="40" t="s">
        <v>108</v>
      </c>
      <c r="B26" s="41" t="s">
        <v>28</v>
      </c>
      <c r="C26" s="42"/>
      <c r="D26" s="7">
        <v>1220134.4436161509</v>
      </c>
      <c r="E26" s="7">
        <f t="shared" si="0"/>
        <v>9.8834404484331682</v>
      </c>
    </row>
    <row r="27" spans="1:6" s="28" customFormat="1">
      <c r="A27" s="40" t="s">
        <v>29</v>
      </c>
      <c r="B27" s="46" t="s">
        <v>30</v>
      </c>
      <c r="C27" s="47"/>
      <c r="D27" s="27">
        <v>629874.40417364868</v>
      </c>
      <c r="E27" s="27">
        <f t="shared" si="0"/>
        <v>5.1021641067621912</v>
      </c>
    </row>
    <row r="28" spans="1:6">
      <c r="A28" s="40" t="s">
        <v>31</v>
      </c>
      <c r="B28" s="48" t="s">
        <v>32</v>
      </c>
      <c r="C28" s="49" t="s">
        <v>109</v>
      </c>
      <c r="D28" s="10">
        <v>310284.73902787192</v>
      </c>
      <c r="E28" s="10">
        <f t="shared" si="0"/>
        <v>2.5133957624790764</v>
      </c>
      <c r="F28" s="28"/>
    </row>
    <row r="29" spans="1:6" ht="30">
      <c r="A29" s="40" t="s">
        <v>33</v>
      </c>
      <c r="B29" s="48" t="s">
        <v>34</v>
      </c>
      <c r="C29" s="49" t="s">
        <v>110</v>
      </c>
      <c r="D29" s="10">
        <v>119705.90826499123</v>
      </c>
      <c r="E29" s="10">
        <f t="shared" si="0"/>
        <v>0.96965233778356064</v>
      </c>
      <c r="F29" s="28"/>
    </row>
    <row r="30" spans="1:6">
      <c r="A30" s="40" t="s">
        <v>35</v>
      </c>
      <c r="B30" s="48" t="s">
        <v>36</v>
      </c>
      <c r="C30" s="49" t="s">
        <v>37</v>
      </c>
      <c r="D30" s="10">
        <v>19624.98223689021</v>
      </c>
      <c r="E30" s="10">
        <f t="shared" si="0"/>
        <v>0.1589680090212115</v>
      </c>
      <c r="F30" s="28"/>
    </row>
    <row r="31" spans="1:6" ht="30">
      <c r="A31" s="40" t="s">
        <v>38</v>
      </c>
      <c r="B31" s="48" t="s">
        <v>39</v>
      </c>
      <c r="C31" s="49" t="s">
        <v>27</v>
      </c>
      <c r="D31" s="10">
        <v>17902.222675741654</v>
      </c>
      <c r="E31" s="10">
        <f t="shared" si="0"/>
        <v>0.14501316034148914</v>
      </c>
      <c r="F31" s="28"/>
    </row>
    <row r="32" spans="1:6" ht="45">
      <c r="A32" s="40" t="s">
        <v>40</v>
      </c>
      <c r="B32" s="48" t="s">
        <v>41</v>
      </c>
      <c r="C32" s="49" t="s">
        <v>111</v>
      </c>
      <c r="D32" s="10">
        <v>44337.953815387751</v>
      </c>
      <c r="E32" s="10">
        <f t="shared" si="0"/>
        <v>0.35915019728565628</v>
      </c>
      <c r="F32" s="28"/>
    </row>
    <row r="33" spans="1:6">
      <c r="A33" s="40" t="s">
        <v>42</v>
      </c>
      <c r="B33" s="48" t="s">
        <v>60</v>
      </c>
      <c r="C33" s="49" t="s">
        <v>20</v>
      </c>
      <c r="D33" s="10">
        <v>65710.897139062145</v>
      </c>
      <c r="E33" s="10">
        <f t="shared" si="0"/>
        <v>0.53227719460344347</v>
      </c>
      <c r="F33" s="28"/>
    </row>
    <row r="34" spans="1:6" ht="30">
      <c r="A34" s="40" t="s">
        <v>43</v>
      </c>
      <c r="B34" s="48" t="s">
        <v>44</v>
      </c>
      <c r="C34" s="49" t="s">
        <v>20</v>
      </c>
      <c r="D34" s="10">
        <v>52307.701013703685</v>
      </c>
      <c r="E34" s="10">
        <f t="shared" si="0"/>
        <v>0.42370744524775289</v>
      </c>
      <c r="F34" s="28"/>
    </row>
    <row r="35" spans="1:6">
      <c r="A35" s="40" t="s">
        <v>46</v>
      </c>
      <c r="B35" s="46" t="s">
        <v>47</v>
      </c>
      <c r="C35" s="50"/>
      <c r="D35" s="27">
        <v>590260.0394425022</v>
      </c>
      <c r="E35" s="27">
        <f t="shared" si="0"/>
        <v>4.7812763416709778</v>
      </c>
      <c r="F35" s="28"/>
    </row>
    <row r="36" spans="1:6" s="28" customFormat="1" ht="45">
      <c r="A36" s="40" t="s">
        <v>48</v>
      </c>
      <c r="B36" s="48" t="s">
        <v>49</v>
      </c>
      <c r="C36" s="49" t="s">
        <v>50</v>
      </c>
      <c r="D36" s="10">
        <v>207079.95318392696</v>
      </c>
      <c r="E36" s="10">
        <f t="shared" si="0"/>
        <v>1.6774072693923083</v>
      </c>
    </row>
    <row r="37" spans="1:6" ht="30">
      <c r="A37" s="40" t="s">
        <v>51</v>
      </c>
      <c r="B37" s="48" t="s">
        <v>52</v>
      </c>
      <c r="C37" s="49" t="s">
        <v>53</v>
      </c>
      <c r="D37" s="10">
        <v>57965.077521643048</v>
      </c>
      <c r="E37" s="10">
        <f t="shared" si="0"/>
        <v>0.46953382454810966</v>
      </c>
      <c r="F37" s="28"/>
    </row>
    <row r="38" spans="1:6">
      <c r="A38" s="40" t="s">
        <v>54</v>
      </c>
      <c r="B38" s="48" t="s">
        <v>55</v>
      </c>
      <c r="C38" s="49" t="s">
        <v>112</v>
      </c>
      <c r="D38" s="10">
        <v>59808.741663455185</v>
      </c>
      <c r="E38" s="10">
        <f t="shared" si="0"/>
        <v>0.48446803515731723</v>
      </c>
      <c r="F38" s="28"/>
    </row>
    <row r="39" spans="1:6" ht="30">
      <c r="A39" s="40" t="s">
        <v>56</v>
      </c>
      <c r="B39" s="48" t="s">
        <v>57</v>
      </c>
      <c r="C39" s="49" t="s">
        <v>58</v>
      </c>
      <c r="D39" s="10">
        <v>83151.44041363649</v>
      </c>
      <c r="E39" s="10">
        <f t="shared" si="0"/>
        <v>0.67355061881046052</v>
      </c>
      <c r="F39" s="28"/>
    </row>
    <row r="40" spans="1:6">
      <c r="A40" s="40" t="s">
        <v>59</v>
      </c>
      <c r="B40" s="48" t="s">
        <v>60</v>
      </c>
      <c r="C40" s="49" t="s">
        <v>20</v>
      </c>
      <c r="D40" s="10">
        <v>70419.295036448093</v>
      </c>
      <c r="E40" s="10">
        <f t="shared" si="0"/>
        <v>0.57041657380859423</v>
      </c>
      <c r="F40" s="28"/>
    </row>
    <row r="41" spans="1:6">
      <c r="A41" s="40" t="s">
        <v>61</v>
      </c>
      <c r="B41" s="48" t="s">
        <v>65</v>
      </c>
      <c r="C41" s="51" t="s">
        <v>83</v>
      </c>
      <c r="D41" s="10">
        <v>65749.574892962148</v>
      </c>
      <c r="E41" s="10">
        <f t="shared" si="0"/>
        <v>0.53259049555101523</v>
      </c>
      <c r="F41" s="28"/>
    </row>
    <row r="42" spans="1:6">
      <c r="A42" s="40" t="s">
        <v>63</v>
      </c>
      <c r="B42" s="48" t="s">
        <v>62</v>
      </c>
      <c r="C42" s="51" t="s">
        <v>105</v>
      </c>
      <c r="D42" s="10">
        <v>34865.526437054999</v>
      </c>
      <c r="E42" s="10">
        <f t="shared" si="0"/>
        <v>0.28242080702404326</v>
      </c>
      <c r="F42" s="28"/>
    </row>
    <row r="43" spans="1:6">
      <c r="A43" s="40" t="s">
        <v>64</v>
      </c>
      <c r="B43" s="48" t="s">
        <v>45</v>
      </c>
      <c r="C43" s="51" t="s">
        <v>22</v>
      </c>
      <c r="D43" s="10">
        <v>11220.430293375246</v>
      </c>
      <c r="E43" s="10">
        <f t="shared" si="0"/>
        <v>9.0888717379129499E-2</v>
      </c>
      <c r="F43" s="28"/>
    </row>
    <row r="44" spans="1:6" ht="24">
      <c r="A44" s="3">
        <v>6</v>
      </c>
      <c r="B44" s="29" t="s">
        <v>92</v>
      </c>
      <c r="C44" s="23" t="s">
        <v>76</v>
      </c>
      <c r="D44" s="7">
        <v>271588.71099617204</v>
      </c>
      <c r="E44" s="7">
        <f t="shared" si="0"/>
        <v>2.199946789176817</v>
      </c>
    </row>
    <row r="45" spans="1:6" ht="26.25" customHeight="1">
      <c r="A45" s="3">
        <v>7</v>
      </c>
      <c r="B45" s="11" t="s">
        <v>66</v>
      </c>
      <c r="C45" s="23" t="s">
        <v>67</v>
      </c>
      <c r="D45" s="7">
        <v>3672.3455999999996</v>
      </c>
      <c r="E45" s="7">
        <f t="shared" si="0"/>
        <v>2.9747057165352801E-2</v>
      </c>
    </row>
    <row r="46" spans="1:6" ht="25.5">
      <c r="A46" s="3">
        <v>8</v>
      </c>
      <c r="B46" s="11" t="s">
        <v>68</v>
      </c>
      <c r="C46" s="34" t="s">
        <v>69</v>
      </c>
      <c r="D46" s="7">
        <v>72362.400000000009</v>
      </c>
      <c r="E46" s="7">
        <f t="shared" si="0"/>
        <v>0.5861562837174491</v>
      </c>
    </row>
    <row r="47" spans="1:6" ht="38.25">
      <c r="A47" s="3">
        <v>9</v>
      </c>
      <c r="B47" s="11" t="s">
        <v>80</v>
      </c>
      <c r="C47" s="34" t="s">
        <v>69</v>
      </c>
      <c r="D47" s="7">
        <v>49407.600000000006</v>
      </c>
      <c r="E47" s="7">
        <f t="shared" si="0"/>
        <v>0.40021579167355198</v>
      </c>
    </row>
    <row r="48" spans="1:6" ht="24">
      <c r="A48" s="3">
        <v>10</v>
      </c>
      <c r="B48" s="11" t="s">
        <v>87</v>
      </c>
      <c r="C48" s="34" t="s">
        <v>89</v>
      </c>
      <c r="D48" s="7">
        <v>391020.05901443999</v>
      </c>
      <c r="E48" s="7">
        <f t="shared" si="0"/>
        <v>3.1673751098758713</v>
      </c>
    </row>
    <row r="49" spans="1:5" ht="25.5">
      <c r="A49" s="3">
        <v>11</v>
      </c>
      <c r="B49" s="11" t="s">
        <v>88</v>
      </c>
      <c r="C49" s="34" t="s">
        <v>69</v>
      </c>
      <c r="D49" s="7">
        <v>349272</v>
      </c>
      <c r="E49" s="7">
        <f t="shared" si="0"/>
        <v>2.8292038064873588</v>
      </c>
    </row>
    <row r="50" spans="1:5" ht="25.5">
      <c r="A50" s="3"/>
      <c r="B50" s="11" t="s">
        <v>90</v>
      </c>
      <c r="C50" s="34"/>
      <c r="D50" s="7">
        <f>D49+D48+D47+D46+D45+D44+D26+D17+D16+D15+D13</f>
        <v>3710475.0712626316</v>
      </c>
      <c r="E50" s="7">
        <f t="shared" si="0"/>
        <v>30.055916865631058</v>
      </c>
    </row>
    <row r="51" spans="1:5" ht="104.25" customHeight="1">
      <c r="A51" s="8"/>
      <c r="B51" s="19" t="s">
        <v>70</v>
      </c>
      <c r="C51" s="30" t="s">
        <v>81</v>
      </c>
      <c r="D51" s="12">
        <v>717777.27205329202</v>
      </c>
      <c r="E51" s="12">
        <f t="shared" si="0"/>
        <v>5.8142026566781375</v>
      </c>
    </row>
    <row r="52" spans="1:5" ht="38.25">
      <c r="A52" s="13"/>
      <c r="B52" s="11" t="s">
        <v>71</v>
      </c>
      <c r="C52" s="24"/>
      <c r="D52" s="7">
        <f>D51+D50</f>
        <v>4428252.3433159236</v>
      </c>
      <c r="E52" s="7">
        <f t="shared" si="0"/>
        <v>35.870119522309196</v>
      </c>
    </row>
    <row r="53" spans="1:5">
      <c r="A53" s="25"/>
      <c r="B53" s="25"/>
      <c r="C53" s="25"/>
      <c r="D53" s="25"/>
      <c r="E53" s="25"/>
    </row>
    <row r="54" spans="1:5">
      <c r="A54" s="25"/>
      <c r="B54" s="25"/>
      <c r="C54" s="25"/>
      <c r="D54" s="25"/>
      <c r="E54" s="25"/>
    </row>
    <row r="55" spans="1:5">
      <c r="A55" s="18"/>
      <c r="B55" s="63" t="s">
        <v>72</v>
      </c>
      <c r="C55" s="63"/>
      <c r="D55" s="63" t="s">
        <v>73</v>
      </c>
      <c r="E55" s="63"/>
    </row>
    <row r="56" spans="1:5" ht="28.5" customHeight="1">
      <c r="A56" s="18"/>
      <c r="B56" s="52"/>
      <c r="C56" s="52"/>
      <c r="D56" s="52"/>
      <c r="E56" s="52"/>
    </row>
    <row r="57" spans="1:5" ht="28.5" customHeight="1">
      <c r="A57" s="18"/>
      <c r="B57" s="18"/>
      <c r="C57" s="25"/>
      <c r="D57" s="18"/>
      <c r="E57" s="18"/>
    </row>
    <row r="58" spans="1:5">
      <c r="A58" s="18"/>
      <c r="B58" s="18" t="s">
        <v>74</v>
      </c>
      <c r="C58" s="25"/>
      <c r="D58" s="63" t="s">
        <v>75</v>
      </c>
      <c r="E58" s="63"/>
    </row>
    <row r="59" spans="1:5">
      <c r="A59" s="18"/>
      <c r="B59" s="18"/>
      <c r="C59" s="25"/>
      <c r="D59" s="52"/>
      <c r="E59" s="52"/>
    </row>
    <row r="60" spans="1:5" ht="19.5" customHeight="1">
      <c r="A60" s="18"/>
      <c r="B60" s="18"/>
      <c r="C60" s="25"/>
      <c r="D60" s="18"/>
      <c r="E60" s="18"/>
    </row>
    <row r="61" spans="1:5">
      <c r="A61" s="18"/>
      <c r="B61" s="18"/>
      <c r="C61" s="25"/>
      <c r="D61" s="18"/>
      <c r="E61" s="18"/>
    </row>
    <row r="62" spans="1:5">
      <c r="A62" s="18"/>
      <c r="B62" s="18"/>
      <c r="C62" s="25"/>
      <c r="D62" s="18"/>
      <c r="E62" s="18"/>
    </row>
    <row r="63" spans="1:5">
      <c r="A63" s="18"/>
      <c r="B63" s="18"/>
      <c r="C63" s="25"/>
      <c r="D63" s="18"/>
      <c r="E63" s="18"/>
    </row>
    <row r="64" spans="1:5">
      <c r="A64" s="18"/>
      <c r="B64" s="18"/>
      <c r="C64" s="25"/>
      <c r="D64" s="18"/>
      <c r="E64" s="18"/>
    </row>
    <row r="65" spans="1:5">
      <c r="A65" s="18"/>
      <c r="B65" s="18"/>
      <c r="C65" s="25"/>
      <c r="D65" s="18"/>
      <c r="E65" s="18"/>
    </row>
    <row r="66" spans="1:5">
      <c r="A66" s="18"/>
      <c r="B66" s="18"/>
      <c r="C66" s="25"/>
      <c r="D66" s="18"/>
      <c r="E66" s="18"/>
    </row>
    <row r="67" spans="1:5">
      <c r="A67" s="18"/>
      <c r="B67" s="18"/>
      <c r="C67" s="25"/>
      <c r="D67" s="18"/>
      <c r="E67" s="18"/>
    </row>
    <row r="68" spans="1:5">
      <c r="A68" s="18"/>
      <c r="B68" s="18"/>
      <c r="C68" s="25"/>
      <c r="D68" s="18"/>
      <c r="E68" s="18"/>
    </row>
    <row r="69" spans="1:5">
      <c r="A69" s="18"/>
      <c r="B69" s="18"/>
      <c r="C69" s="25"/>
      <c r="D69" s="18"/>
      <c r="E69" s="18"/>
    </row>
    <row r="70" spans="1:5">
      <c r="A70" s="18"/>
      <c r="B70" s="18"/>
      <c r="C70" s="25"/>
      <c r="D70" s="18"/>
      <c r="E70" s="18"/>
    </row>
    <row r="71" spans="1:5" s="15" customFormat="1">
      <c r="A71" s="18"/>
      <c r="B71" s="18"/>
      <c r="C71" s="25"/>
      <c r="D71" s="18"/>
      <c r="E71" s="18"/>
    </row>
    <row r="72" spans="1:5" s="15" customFormat="1">
      <c r="A72" s="18"/>
      <c r="B72" s="18"/>
      <c r="C72" s="25"/>
      <c r="D72" s="18"/>
      <c r="E72" s="18"/>
    </row>
    <row r="73" spans="1:5" s="15" customFormat="1">
      <c r="A73" s="18"/>
      <c r="B73" s="18"/>
      <c r="C73" s="25"/>
      <c r="D73" s="18"/>
      <c r="E73" s="18"/>
    </row>
    <row r="74" spans="1:5" s="15" customFormat="1">
      <c r="A74" s="18"/>
      <c r="B74" s="18"/>
      <c r="C74" s="25"/>
      <c r="D74" s="18"/>
      <c r="E74" s="18"/>
    </row>
    <row r="75" spans="1:5" s="15" customFormat="1">
      <c r="A75" s="18"/>
      <c r="B75" s="18"/>
      <c r="C75" s="25"/>
      <c r="D75" s="18"/>
      <c r="E75" s="18"/>
    </row>
    <row r="76" spans="1:5" s="15" customFormat="1">
      <c r="A76" s="18"/>
      <c r="B76" s="18"/>
      <c r="C76" s="25"/>
      <c r="D76" s="18"/>
      <c r="E76" s="18"/>
    </row>
    <row r="77" spans="1:5" s="15" customFormat="1">
      <c r="A77" s="18"/>
      <c r="B77" s="18"/>
      <c r="C77" s="25"/>
      <c r="D77" s="18"/>
      <c r="E77" s="18"/>
    </row>
    <row r="78" spans="1:5" s="15" customFormat="1">
      <c r="A78" s="18"/>
      <c r="B78" s="18"/>
      <c r="C78" s="25"/>
      <c r="D78" s="18"/>
      <c r="E78" s="18"/>
    </row>
    <row r="79" spans="1:5" s="15" customFormat="1">
      <c r="A79" s="18"/>
      <c r="B79" s="18"/>
      <c r="C79" s="25"/>
      <c r="D79" s="18"/>
      <c r="E79" s="18"/>
    </row>
    <row r="80" spans="1:5" s="15" customFormat="1">
      <c r="A80" s="18"/>
      <c r="B80" s="18"/>
      <c r="C80" s="25"/>
      <c r="D80" s="18"/>
      <c r="E80" s="18"/>
    </row>
    <row r="81" spans="1:5" s="15" customFormat="1">
      <c r="A81" s="18"/>
      <c r="B81" s="18"/>
      <c r="C81" s="25"/>
      <c r="D81" s="18"/>
      <c r="E81" s="18"/>
    </row>
    <row r="82" spans="1:5" s="15" customFormat="1">
      <c r="A82" s="18"/>
      <c r="B82" s="18"/>
      <c r="C82" s="25"/>
      <c r="D82" s="18"/>
      <c r="E82" s="18"/>
    </row>
    <row r="83" spans="1:5" s="15" customFormat="1">
      <c r="A83" s="18"/>
      <c r="B83" s="18"/>
      <c r="C83" s="25"/>
      <c r="D83" s="18"/>
      <c r="E83" s="18"/>
    </row>
    <row r="84" spans="1:5" s="15" customFormat="1">
      <c r="A84" s="18"/>
      <c r="B84" s="18"/>
      <c r="C84" s="25"/>
      <c r="D84" s="18"/>
      <c r="E84" s="18"/>
    </row>
    <row r="85" spans="1:5" s="15" customFormat="1">
      <c r="A85" s="18"/>
      <c r="B85" s="18"/>
      <c r="C85" s="25"/>
      <c r="D85" s="18"/>
      <c r="E85" s="18"/>
    </row>
    <row r="86" spans="1:5" s="15" customFormat="1">
      <c r="A86" s="18"/>
      <c r="B86" s="18"/>
      <c r="C86" s="25"/>
      <c r="D86" s="18"/>
      <c r="E86" s="18"/>
    </row>
    <row r="87" spans="1:5" s="15" customFormat="1">
      <c r="A87" s="18"/>
      <c r="B87" s="18"/>
      <c r="C87" s="25"/>
      <c r="D87" s="18"/>
      <c r="E87" s="18"/>
    </row>
    <row r="88" spans="1:5" s="15" customFormat="1">
      <c r="A88" s="18"/>
      <c r="B88" s="18"/>
      <c r="C88" s="25"/>
      <c r="D88" s="18"/>
      <c r="E88" s="18"/>
    </row>
    <row r="89" spans="1:5" s="15" customFormat="1">
      <c r="A89" s="18"/>
      <c r="B89" s="18"/>
      <c r="C89" s="25"/>
      <c r="D89" s="18"/>
      <c r="E89" s="18"/>
    </row>
    <row r="90" spans="1:5" s="15" customFormat="1">
      <c r="A90" s="18"/>
      <c r="B90" s="18"/>
      <c r="C90" s="25"/>
      <c r="D90" s="18"/>
      <c r="E90" s="18"/>
    </row>
    <row r="91" spans="1:5" s="15" customFormat="1">
      <c r="A91" s="18"/>
      <c r="B91" s="18"/>
      <c r="C91" s="25"/>
      <c r="D91" s="18"/>
      <c r="E91" s="18"/>
    </row>
    <row r="92" spans="1:5" s="15" customFormat="1">
      <c r="A92" s="18"/>
      <c r="B92" s="18"/>
      <c r="C92" s="25"/>
      <c r="D92" s="18"/>
      <c r="E92" s="18"/>
    </row>
    <row r="93" spans="1:5" s="15" customFormat="1">
      <c r="A93" s="18"/>
      <c r="B93" s="18"/>
      <c r="C93" s="25"/>
      <c r="D93" s="18"/>
      <c r="E93" s="18"/>
    </row>
    <row r="94" spans="1:5" s="15" customFormat="1">
      <c r="A94" s="18"/>
      <c r="B94" s="18"/>
      <c r="C94" s="25"/>
      <c r="D94" s="18"/>
      <c r="E94" s="18"/>
    </row>
    <row r="95" spans="1:5">
      <c r="A95" s="18"/>
      <c r="B95" s="18"/>
      <c r="C95" s="25"/>
      <c r="D95" s="18"/>
      <c r="E95" s="18"/>
    </row>
  </sheetData>
  <mergeCells count="21">
    <mergeCell ref="C1:E1"/>
    <mergeCell ref="C2:E2"/>
    <mergeCell ref="C3:E3"/>
    <mergeCell ref="A4:E4"/>
    <mergeCell ref="A5:B5"/>
    <mergeCell ref="C5:E5"/>
    <mergeCell ref="A6:B6"/>
    <mergeCell ref="C6:E6"/>
    <mergeCell ref="A7:B7"/>
    <mergeCell ref="C7:E7"/>
    <mergeCell ref="A8:B8"/>
    <mergeCell ref="C8:E8"/>
    <mergeCell ref="B55:C55"/>
    <mergeCell ref="D55:E55"/>
    <mergeCell ref="D58:E58"/>
    <mergeCell ref="A9:B9"/>
    <mergeCell ref="C9:E9"/>
    <mergeCell ref="A10:B10"/>
    <mergeCell ref="C10:E10"/>
    <mergeCell ref="A11:B11"/>
    <mergeCell ref="B12:C12"/>
  </mergeCells>
  <pageMargins left="0.35433070866141736" right="0.15748031496062992" top="0.74803149606299213" bottom="0.74803149606299213" header="0.31496062992125984" footer="0.31496062992125984"/>
  <pageSetup scale="72" orientation="portrait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Ф-66.3</vt:lpstr>
      <vt:lpstr>Ф-66.3 (для отчета)</vt:lpstr>
      <vt:lpstr>'Ф-66.3'!Область_печати</vt:lpstr>
      <vt:lpstr>'Ф-66.3 (для отчета)'!Область_печати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2020-02-18T02:35:05Z</cp:lastPrinted>
  <dcterms:created xsi:type="dcterms:W3CDTF">2013-11-22T03:06:34Z</dcterms:created>
  <dcterms:modified xsi:type="dcterms:W3CDTF">2021-04-12T01:10:08Z</dcterms:modified>
</cp:coreProperties>
</file>