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55" windowWidth="18495" windowHeight="11445"/>
  </bookViews>
  <sheets>
    <sheet name="64" sheetId="1" r:id="rId1"/>
  </sheets>
  <definedNames>
    <definedName name="_xlnm.Print_Area" localSheetId="0">'64'!$A$1:$D$30</definedName>
  </definedNames>
  <calcPr calcId="125725"/>
</workbook>
</file>

<file path=xl/calcChain.xml><?xml version="1.0" encoding="utf-8"?>
<calcChain xmlns="http://schemas.openxmlformats.org/spreadsheetml/2006/main">
  <c r="C14" i="1"/>
  <c r="C9"/>
  <c r="C11" l="1"/>
  <c r="C8" l="1"/>
  <c r="C22"/>
  <c r="C23" l="1"/>
  <c r="C24" s="1"/>
  <c r="C25" s="1"/>
  <c r="D25" s="1"/>
  <c r="D23" l="1"/>
  <c r="D8"/>
  <c r="D9"/>
  <c r="D11"/>
  <c r="D14"/>
  <c r="D17"/>
  <c r="D18"/>
  <c r="D19"/>
  <c r="D20"/>
  <c r="D21"/>
  <c r="D22"/>
  <c r="D24" l="1"/>
</calcChain>
</file>

<file path=xl/sharedStrings.xml><?xml version="1.0" encoding="utf-8"?>
<sst xmlns="http://schemas.openxmlformats.org/spreadsheetml/2006/main" count="41" uniqueCount="40">
  <si>
    <t>№ п/п</t>
  </si>
  <si>
    <t>Наименование услуг и работ</t>
  </si>
  <si>
    <t>1.</t>
  </si>
  <si>
    <t xml:space="preserve">2. </t>
  </si>
  <si>
    <t>3.</t>
  </si>
  <si>
    <t>Расходы связанные с санитарным содержанием мест общего пользования и придомовой территории</t>
  </si>
  <si>
    <t xml:space="preserve">3.1. </t>
  </si>
  <si>
    <t>Содержание МОП (без стоимости окон)</t>
  </si>
  <si>
    <t>заработная плата технички</t>
  </si>
  <si>
    <t>материалы, инвентарь, спецодежда</t>
  </si>
  <si>
    <t xml:space="preserve">3.2. </t>
  </si>
  <si>
    <t xml:space="preserve">Содержание дворовой территории </t>
  </si>
  <si>
    <t>заработная плата дворника</t>
  </si>
  <si>
    <t>4.</t>
  </si>
  <si>
    <t>5.</t>
  </si>
  <si>
    <t>6.</t>
  </si>
  <si>
    <t>7.</t>
  </si>
  <si>
    <t>8.</t>
  </si>
  <si>
    <t>9.</t>
  </si>
  <si>
    <t>Обслуживаемая площадь, м2</t>
  </si>
  <si>
    <t>Мытье фасада по дополнительной смете, 2 раза/год</t>
  </si>
  <si>
    <t>Текущее содержание и ремонт общего имущества офисного здания</t>
  </si>
  <si>
    <t>Директор ООО "КЖЭК "Горский"</t>
  </si>
  <si>
    <t>С.В. Занина</t>
  </si>
  <si>
    <t>Экономист</t>
  </si>
  <si>
    <t>М.А. Иващук</t>
  </si>
  <si>
    <t>Мытье окон (по дополнительной смете)</t>
  </si>
  <si>
    <t xml:space="preserve">Автоуслуги по вывозу снега (по дополнительно выставленной смете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</si>
  <si>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Автоуслуги по очистке территории (по дополнительно выставленной смете)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</si>
  <si>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Сброс снега с козырьков и парапетов (по дополнительно выставленной смете)</t>
  </si>
  <si>
    <t>Обслуживание  противопожарной автоматики</t>
  </si>
  <si>
    <r>
      <t xml:space="preserve">Техническое обслуживание общих коммуникаций, технических устройств, конструктивных элементов, материалы                                                                           </t>
    </r>
    <r>
      <rPr>
        <sz val="12"/>
        <color rgb="FF000000"/>
        <rFont val="Times New Roman"/>
        <family val="1"/>
        <charset val="204"/>
      </rPr>
      <t xml:space="preserve">                                                                                                Поддержание в исправном состоянии инженерных сетей, обеспечение их готовности для предоставления коммунальных услуг, устранение выявленных дефектов, подговка общего имущества к сезонной эксплуатации</t>
    </r>
  </si>
  <si>
    <r>
      <t xml:space="preserve">Аварийно-ремонтное обслуживание и выполнение заявок                                                                                                                                                                                       </t>
    </r>
    <r>
      <rPr>
        <sz val="12"/>
        <color rgb="FF000000"/>
        <rFont val="Times New Roman"/>
        <family val="1"/>
        <charset val="204"/>
      </rPr>
      <t>Круглосуточная работа диспетчера и аварийной бригады, прием и регистрация заявок, выезд бригады на аварийно-восстановительные сантехнические и электротехнические работы</t>
    </r>
  </si>
  <si>
    <r>
      <t xml:space="preserve">Адрес </t>
    </r>
    <r>
      <rPr>
        <b/>
        <sz val="12"/>
        <color rgb="FF000000"/>
        <rFont val="Times New Roman"/>
        <family val="1"/>
        <charset val="204"/>
      </rPr>
      <t>м-н Горский, 64</t>
    </r>
  </si>
  <si>
    <t>ТЕКУЩЕЕ СОДЕРЖАНИЕ</t>
  </si>
  <si>
    <r>
      <t xml:space="preserve">УПРАВЛЕНЧЕСКИЕ РАСХОДЫ
Услуги по управлению офисным зданием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rgb="FF000000"/>
        <rFont val="Times New Roman"/>
        <family val="1"/>
        <charset val="204"/>
      </rPr>
      <t xml:space="preserve">Работа с расчетом оказываемых услуг,организация и контроль их выполнения,ведение документации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rgb="FF000000"/>
        <rFont val="Times New Roman"/>
        <family val="1"/>
        <charset val="204"/>
      </rPr>
      <t xml:space="preserve">Услуги касс </t>
    </r>
    <r>
      <rPr>
        <sz val="12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Введение баз данных по площади офисов, прием платежей от собстенников по видам услуг, печать и выписки лицевых счетов, предоставление отчетности для ведения бухгалтерского и статистического учета</t>
    </r>
  </si>
  <si>
    <t>ТЕКУЩЕЕ СОДЕРЖАНИЕ И УПРАВЛЕНЧЕСКИЕ РАСХОДЫ</t>
  </si>
  <si>
    <t>ОТЧЁТ
об исполнении договора управления                                                                                                                                                                                                             офисным зданием на период с 01.01.2017 по 31.12.2017 гг.</t>
  </si>
  <si>
    <t>Сумма фактических затрат в год, руб.</t>
  </si>
  <si>
    <t>В расчёте на 1 кв.м. площади помещений в месяц, руб.</t>
  </si>
</sst>
</file>

<file path=xl/styles.xml><?xml version="1.0" encoding="utf-8"?>
<styleSheet xmlns="http://schemas.openxmlformats.org/spreadsheetml/2006/main">
  <numFmts count="1">
    <numFmt numFmtId="166" formatCode="#,##0.000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5" applyNumberFormat="0" applyAlignment="0" applyProtection="0"/>
    <xf numFmtId="0" fontId="11" fillId="20" borderId="6" applyNumberFormat="0" applyAlignment="0" applyProtection="0"/>
    <xf numFmtId="0" fontId="12" fillId="20" borderId="5" applyNumberFormat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21" borderId="11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23" borderId="12" applyNumberFormat="0" applyFont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28">
    <xf numFmtId="0" fontId="0" fillId="0" borderId="0" xfId="0"/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7" fillId="0" borderId="0" xfId="0" applyNumberFormat="1" applyFont="1" applyFill="1" applyAlignment="1">
      <alignment vertical="center" wrapText="1"/>
    </xf>
    <xf numFmtId="0" fontId="5" fillId="0" borderId="0" xfId="0" applyFont="1"/>
    <xf numFmtId="166" fontId="5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166" fontId="5" fillId="0" borderId="4" xfId="0" applyNumberFormat="1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</cellXfs>
  <cellStyles count="53">
    <cellStyle name="20% - Акцент1 2" xfId="12"/>
    <cellStyle name="20% - Акцент2 2" xfId="13"/>
    <cellStyle name="20% - Акцент3 2" xfId="14"/>
    <cellStyle name="20% - Акцент4 2" xfId="15"/>
    <cellStyle name="20% - Акцент5 2" xfId="16"/>
    <cellStyle name="20% - Акцент6 2" xfId="17"/>
    <cellStyle name="40% - Акцент1 2" xfId="18"/>
    <cellStyle name="40% - Акцент2 2" xfId="19"/>
    <cellStyle name="40% - Акцент3 2" xfId="20"/>
    <cellStyle name="40% - Акцент4 2" xfId="21"/>
    <cellStyle name="40% - Акцент5 2" xfId="22"/>
    <cellStyle name="40% - Акцент6 2" xfId="23"/>
    <cellStyle name="60% - Акцент1 2" xfId="24"/>
    <cellStyle name="60% - Акцент2 2" xfId="25"/>
    <cellStyle name="60% - Акцент3 2" xfId="26"/>
    <cellStyle name="60% - Акцент4 2" xfId="27"/>
    <cellStyle name="60% - Акцент5 2" xfId="28"/>
    <cellStyle name="60% - Акцент6 2" xfId="29"/>
    <cellStyle name="Акцент1 2" xfId="30"/>
    <cellStyle name="Акцент2 2" xfId="31"/>
    <cellStyle name="Акцент3 2" xfId="32"/>
    <cellStyle name="Акцент4 2" xfId="33"/>
    <cellStyle name="Акцент5 2" xfId="34"/>
    <cellStyle name="Акцент6 2" xfId="35"/>
    <cellStyle name="Ввод  2" xfId="36"/>
    <cellStyle name="Вывод 2" xfId="37"/>
    <cellStyle name="Вычисление 2" xfId="38"/>
    <cellStyle name="Заголовок 1 2" xfId="39"/>
    <cellStyle name="Заголовок 2 2" xfId="40"/>
    <cellStyle name="Заголовок 3 2" xfId="41"/>
    <cellStyle name="Заголовок 4 2" xfId="42"/>
    <cellStyle name="Итог 2" xfId="43"/>
    <cellStyle name="Контрольная ячейка 2" xfId="44"/>
    <cellStyle name="Название 2" xfId="45"/>
    <cellStyle name="Нейтральный 2" xfId="46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2" xfId="5"/>
    <cellStyle name="Обычный 3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Плохой 2" xfId="47"/>
    <cellStyle name="Пояснение 2" xfId="48"/>
    <cellStyle name="Примечание 2" xfId="49"/>
    <cellStyle name="Связанная ячейка 2" xfId="50"/>
    <cellStyle name="Текст предупреждения 2" xfId="51"/>
    <cellStyle name="Хороший 2" xfId="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E30"/>
  <sheetViews>
    <sheetView tabSelected="1" view="pageBreakPreview" zoomScaleSheetLayoutView="100" workbookViewId="0">
      <selection sqref="A1:D1"/>
    </sheetView>
  </sheetViews>
  <sheetFormatPr defaultRowHeight="15.75"/>
  <cols>
    <col min="1" max="1" width="5" style="2" bestFit="1" customWidth="1"/>
    <col min="2" max="2" width="65.7109375" style="2" customWidth="1"/>
    <col min="3" max="3" width="19.85546875" style="2" customWidth="1"/>
    <col min="4" max="4" width="25.42578125" style="12" customWidth="1"/>
    <col min="5" max="16384" width="9.140625" style="2"/>
  </cols>
  <sheetData>
    <row r="1" spans="1:4" ht="60" customHeight="1">
      <c r="A1" s="16" t="s">
        <v>37</v>
      </c>
      <c r="B1" s="16"/>
      <c r="C1" s="16"/>
      <c r="D1" s="16"/>
    </row>
    <row r="2" spans="1:4">
      <c r="A2" s="3"/>
      <c r="B2" s="3"/>
      <c r="C2" s="3"/>
    </row>
    <row r="3" spans="1:4">
      <c r="A3" s="19" t="s">
        <v>33</v>
      </c>
      <c r="B3" s="19"/>
      <c r="C3" s="3"/>
    </row>
    <row r="4" spans="1:4">
      <c r="A4" s="20" t="s">
        <v>19</v>
      </c>
      <c r="B4" s="20"/>
      <c r="D4" s="13">
        <v>5630.7</v>
      </c>
    </row>
    <row r="5" spans="1:4">
      <c r="B5" s="3"/>
      <c r="C5" s="3"/>
    </row>
    <row r="6" spans="1:4" ht="31.5">
      <c r="A6" s="4" t="s">
        <v>0</v>
      </c>
      <c r="B6" s="4" t="s">
        <v>1</v>
      </c>
      <c r="C6" s="27" t="s">
        <v>38</v>
      </c>
      <c r="D6" s="27" t="s">
        <v>39</v>
      </c>
    </row>
    <row r="7" spans="1:4" s="5" customFormat="1">
      <c r="A7" s="18" t="s">
        <v>21</v>
      </c>
      <c r="B7" s="18"/>
      <c r="C7" s="18"/>
      <c r="D7" s="18"/>
    </row>
    <row r="8" spans="1:4" ht="110.25">
      <c r="A8" s="6" t="s">
        <v>2</v>
      </c>
      <c r="B8" s="1" t="s">
        <v>31</v>
      </c>
      <c r="C8" s="7">
        <f>1.07*178473.382016133*1.09*1.05</f>
        <v>218561.18071768674</v>
      </c>
      <c r="D8" s="14">
        <f>C8/12/$D$4</f>
        <v>3.2346656235412823</v>
      </c>
    </row>
    <row r="9" spans="1:4" ht="78.75">
      <c r="A9" s="6" t="s">
        <v>3</v>
      </c>
      <c r="B9" s="1" t="s">
        <v>32</v>
      </c>
      <c r="C9" s="7">
        <f>1.07*112834.601087846*1.09*1.05</f>
        <v>138178.94501119255</v>
      </c>
      <c r="D9" s="14">
        <f>C9/12/$D$4</f>
        <v>2.0450231914799311</v>
      </c>
    </row>
    <row r="10" spans="1:4" ht="31.5">
      <c r="A10" s="6" t="s">
        <v>4</v>
      </c>
      <c r="B10" s="8" t="s">
        <v>5</v>
      </c>
      <c r="C10" s="7"/>
      <c r="D10" s="14"/>
    </row>
    <row r="11" spans="1:4">
      <c r="A11" s="17" t="s">
        <v>6</v>
      </c>
      <c r="B11" s="9" t="s">
        <v>7</v>
      </c>
      <c r="C11" s="21">
        <f>1.07*403619.527150973*1.09*1.05</f>
        <v>494278.52724198886</v>
      </c>
      <c r="D11" s="24">
        <f>C11/12/$D$4</f>
        <v>7.3152320795222154</v>
      </c>
    </row>
    <row r="12" spans="1:4">
      <c r="A12" s="17"/>
      <c r="B12" s="9" t="s">
        <v>8</v>
      </c>
      <c r="C12" s="22"/>
      <c r="D12" s="25"/>
    </row>
    <row r="13" spans="1:4">
      <c r="A13" s="17"/>
      <c r="B13" s="9" t="s">
        <v>9</v>
      </c>
      <c r="C13" s="23"/>
      <c r="D13" s="26"/>
    </row>
    <row r="14" spans="1:4">
      <c r="A14" s="17" t="s">
        <v>10</v>
      </c>
      <c r="B14" s="9" t="s">
        <v>11</v>
      </c>
      <c r="C14" s="21">
        <f>1.07*514659.592990748*1.09*1.05</f>
        <v>630259.85747036489</v>
      </c>
      <c r="D14" s="24">
        <f>C14/12/$D$4</f>
        <v>9.3277309729158144</v>
      </c>
    </row>
    <row r="15" spans="1:4">
      <c r="A15" s="17"/>
      <c r="B15" s="9" t="s">
        <v>12</v>
      </c>
      <c r="C15" s="22"/>
      <c r="D15" s="25"/>
    </row>
    <row r="16" spans="1:4">
      <c r="A16" s="17"/>
      <c r="B16" s="9" t="s">
        <v>9</v>
      </c>
      <c r="C16" s="23"/>
      <c r="D16" s="26"/>
    </row>
    <row r="17" spans="1:5" ht="31.5">
      <c r="A17" s="6" t="s">
        <v>13</v>
      </c>
      <c r="B17" s="1" t="s">
        <v>29</v>
      </c>
      <c r="C17" s="7">
        <v>0</v>
      </c>
      <c r="D17" s="14">
        <f t="shared" ref="D17:D24" si="0">C17/12/$D$4</f>
        <v>0</v>
      </c>
    </row>
    <row r="18" spans="1:5" ht="31.5">
      <c r="A18" s="6" t="s">
        <v>14</v>
      </c>
      <c r="B18" s="1" t="s">
        <v>28</v>
      </c>
      <c r="C18" s="7">
        <v>0</v>
      </c>
      <c r="D18" s="14">
        <f t="shared" si="0"/>
        <v>0</v>
      </c>
    </row>
    <row r="19" spans="1:5" ht="31.5">
      <c r="A19" s="6" t="s">
        <v>15</v>
      </c>
      <c r="B19" s="1" t="s">
        <v>27</v>
      </c>
      <c r="C19" s="7">
        <v>0</v>
      </c>
      <c r="D19" s="14">
        <f t="shared" si="0"/>
        <v>0</v>
      </c>
    </row>
    <row r="20" spans="1:5">
      <c r="A20" s="6" t="s">
        <v>16</v>
      </c>
      <c r="B20" s="1" t="s">
        <v>26</v>
      </c>
      <c r="C20" s="7">
        <v>0</v>
      </c>
      <c r="D20" s="14">
        <f t="shared" si="0"/>
        <v>0</v>
      </c>
    </row>
    <row r="21" spans="1:5">
      <c r="A21" s="6" t="s">
        <v>17</v>
      </c>
      <c r="B21" s="1" t="s">
        <v>20</v>
      </c>
      <c r="C21" s="7">
        <v>0</v>
      </c>
      <c r="D21" s="14">
        <f t="shared" si="0"/>
        <v>0</v>
      </c>
    </row>
    <row r="22" spans="1:5">
      <c r="A22" s="6" t="s">
        <v>18</v>
      </c>
      <c r="B22" s="1" t="s">
        <v>30</v>
      </c>
      <c r="C22" s="7">
        <f>216226.96*1.09*1.05</f>
        <v>247471.75572000002</v>
      </c>
      <c r="D22" s="14">
        <f t="shared" si="0"/>
        <v>3.6625368622018577</v>
      </c>
    </row>
    <row r="23" spans="1:5">
      <c r="A23" s="6"/>
      <c r="B23" s="1" t="s">
        <v>34</v>
      </c>
      <c r="C23" s="7">
        <f>SUM(C8:C22)</f>
        <v>1728750.266161233</v>
      </c>
      <c r="D23" s="14">
        <f t="shared" si="0"/>
        <v>25.585188729661098</v>
      </c>
    </row>
    <row r="24" spans="1:5" ht="141.75">
      <c r="A24" s="6"/>
      <c r="B24" s="1" t="s">
        <v>35</v>
      </c>
      <c r="C24" s="7">
        <f>C23*20%</f>
        <v>345750.0532322466</v>
      </c>
      <c r="D24" s="14">
        <f t="shared" si="0"/>
        <v>5.1170377459322198</v>
      </c>
    </row>
    <row r="25" spans="1:5" ht="31.5">
      <c r="A25" s="6"/>
      <c r="B25" s="1" t="s">
        <v>36</v>
      </c>
      <c r="C25" s="7">
        <f>C24+C23</f>
        <v>2074500.3193934795</v>
      </c>
      <c r="D25" s="14">
        <f>C25/12/$D$4</f>
        <v>30.702226475593321</v>
      </c>
    </row>
    <row r="28" spans="1:5" s="11" customFormat="1">
      <c r="A28" s="10"/>
      <c r="B28" s="10" t="s">
        <v>22</v>
      </c>
      <c r="C28" s="10"/>
      <c r="D28" s="15" t="s">
        <v>23</v>
      </c>
      <c r="E28" s="10"/>
    </row>
    <row r="29" spans="1:5" s="11" customFormat="1">
      <c r="A29" s="10"/>
      <c r="B29" s="10"/>
      <c r="C29" s="10"/>
      <c r="D29" s="15"/>
      <c r="E29" s="10"/>
    </row>
    <row r="30" spans="1:5" s="11" customFormat="1">
      <c r="A30" s="10"/>
      <c r="B30" s="10" t="s">
        <v>24</v>
      </c>
      <c r="C30" s="10"/>
      <c r="D30" s="15" t="s">
        <v>25</v>
      </c>
    </row>
  </sheetData>
  <mergeCells count="10">
    <mergeCell ref="A1:D1"/>
    <mergeCell ref="A11:A13"/>
    <mergeCell ref="A14:A16"/>
    <mergeCell ref="A7:D7"/>
    <mergeCell ref="A3:B3"/>
    <mergeCell ref="A4:B4"/>
    <mergeCell ref="C11:C13"/>
    <mergeCell ref="C14:C16"/>
    <mergeCell ref="D11:D13"/>
    <mergeCell ref="D14:D16"/>
  </mergeCells>
  <printOptions horizontalCentered="1"/>
  <pageMargins left="0.70866141732283472" right="0.51181102362204722" top="0.35433070866141736" bottom="0.15748031496062992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64</vt:lpstr>
      <vt:lpstr>'64'!Область_печати</vt:lpstr>
    </vt:vector>
  </TitlesOfParts>
  <Company>kzhak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buh-e</dc:creator>
  <cp:lastModifiedBy>user</cp:lastModifiedBy>
  <cp:lastPrinted>2016-11-27T08:53:28Z</cp:lastPrinted>
  <dcterms:created xsi:type="dcterms:W3CDTF">2014-01-14T07:19:35Z</dcterms:created>
  <dcterms:modified xsi:type="dcterms:W3CDTF">2018-04-05T07:06:05Z</dcterms:modified>
</cp:coreProperties>
</file>