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 activeTab="1"/>
  </bookViews>
  <sheets>
    <sheet name="Ош5-2025" sheetId="3" r:id="rId1"/>
    <sheet name="Ош5_2026+6,15%" sheetId="6" r:id="rId2"/>
  </sheets>
  <definedNames>
    <definedName name="_xlnm.Print_Area" localSheetId="1">'Ош5_2026+6,15%'!$A$1:$E$63</definedName>
    <definedName name="_xlnm.Print_Area" localSheetId="0">'Ош5-2025'!$A$1:$E$59</definedName>
  </definedNames>
  <calcPr calcId="125725"/>
</workbook>
</file>

<file path=xl/calcChain.xml><?xml version="1.0" encoding="utf-8"?>
<calcChain xmlns="http://schemas.openxmlformats.org/spreadsheetml/2006/main">
  <c r="E55" i="3"/>
  <c r="D27"/>
  <c r="D26"/>
  <c r="D24"/>
  <c r="D23"/>
  <c r="D52" l="1"/>
  <c r="D53" s="1"/>
  <c r="D54" s="1"/>
  <c r="C6"/>
  <c r="E13" l="1"/>
  <c r="D57"/>
  <c r="E54"/>
  <c r="G54" s="1"/>
  <c r="E28"/>
  <c r="E20"/>
  <c r="E19"/>
  <c r="E14"/>
  <c r="E15"/>
  <c r="E16"/>
  <c r="E18"/>
  <c r="E21"/>
  <c r="E22"/>
  <c r="E23"/>
  <c r="E24"/>
  <c r="E25"/>
  <c r="E26"/>
  <c r="E27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F51" s="1"/>
  <c r="E17" l="1"/>
  <c r="E53" l="1"/>
  <c r="E52"/>
</calcChain>
</file>

<file path=xl/sharedStrings.xml><?xml version="1.0" encoding="utf-8"?>
<sst xmlns="http://schemas.openxmlformats.org/spreadsheetml/2006/main" count="260" uniqueCount="122">
  <si>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</si>
  <si>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</si>
  <si>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</si>
  <si>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</si>
  <si>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</si>
  <si>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</si>
  <si>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</si>
  <si>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</si>
  <si>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</si>
  <si>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</si>
  <si>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</si>
  <si>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</si>
  <si>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</si>
  <si>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</si>
  <si>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</si>
  <si>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</si>
  <si>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</si>
  <si>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</si>
  <si>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</si>
  <si>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</si>
  <si>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4.5.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</si>
  <si>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</si>
  <si>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</si>
  <si>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</si>
  <si>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</si>
  <si>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</si>
  <si>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</si>
  <si>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</si>
  <si>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</si>
  <si>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</si>
  <si>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</si>
  <si>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</si>
  <si>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</si>
  <si>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</si>
  <si>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</si>
  <si>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</si>
  <si>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</si>
  <si>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</si>
  <si>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</si>
  <si>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</si>
  <si>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</si>
  <si>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</si>
  <si>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</si>
  <si>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</si>
  <si>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</si>
  <si>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</si>
  <si>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</si>
  <si>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</si>
  <si>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</si>
  <si>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</si>
  <si>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</si>
  <si>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</si>
  <si>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</si>
  <si>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</si>
  <si>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</si>
  <si>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</si>
  <si>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</si>
  <si>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озеленение, кошение газонов</t>
  </si>
  <si>
    <t>Дератизация, дезинсекция</t>
  </si>
  <si>
    <t>Тех.обслуживание средств автоматизации ИТП</t>
  </si>
  <si>
    <t>ежемесячно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</si>
  <si>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</si>
  <si>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</si>
  <si>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</si>
  <si>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</si>
  <si>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</si>
  <si>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</si>
  <si>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  (с последующей корректировкой за отчетный период)</t>
  </si>
  <si>
    <t>Приложение № 3</t>
  </si>
  <si>
    <t>Площадь дворовой территории</t>
  </si>
  <si>
    <t>Площадь МОП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</si>
  <si>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</si>
  <si>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</si>
  <si>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</si>
  <si>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в течение летнего периода</t>
  </si>
  <si>
    <t>1.1.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</si>
  <si>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</si>
  <si>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</si>
  <si>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</si>
  <si>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Механизированная уборка  дворовой территории и автоуслуги по вывозу снега</t>
  </si>
  <si>
    <t>Обслуживание ворот</t>
  </si>
  <si>
    <t>уборка (подметание) лестничных площадок и маршей до 2 этажа</t>
  </si>
  <si>
    <t xml:space="preserve">влажная протирка отопительных приборов </t>
  </si>
  <si>
    <t xml:space="preserve"> 1 раз в месяц</t>
  </si>
  <si>
    <t>1 раз в год</t>
  </si>
  <si>
    <t>1 раз в месяц</t>
  </si>
  <si>
    <t>ежедневно</t>
  </si>
  <si>
    <t>1 раз в сутки в дни сильных снегопадов</t>
  </si>
  <si>
    <t>6 раз за сезон</t>
  </si>
  <si>
    <t>6 раз в неделю</t>
  </si>
  <si>
    <t xml:space="preserve">асфальт  1, 2 и 3 класса - 50 % территории  1 раз в двое суток </t>
  </si>
  <si>
    <t>2 раза в неделю</t>
  </si>
  <si>
    <t>В том числе замена ламп и выключателей в местах общего пользования</t>
  </si>
  <si>
    <t>2 раза в месяц</t>
  </si>
  <si>
    <t>уборка (подметание) холодных переходов в холодный период</t>
  </si>
  <si>
    <t>4.9.</t>
  </si>
  <si>
    <t>4.10.</t>
  </si>
  <si>
    <t>ежемесячно на основании договоров со специализированными организациями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</si>
  <si>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</si>
  <si>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</si>
  <si>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</si>
  <si>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5.1.6.</t>
  </si>
  <si>
    <t>5.2.7.</t>
  </si>
  <si>
    <t>дератизация - 2 раза в год, дезинсекция - 2 раза в год</t>
  </si>
  <si>
    <t>первый этаж - 3 раза в неделю, выше первого этажа - 1 раз в неделю</t>
  </si>
  <si>
    <t>влажная протирка стен, дверей, потолков и плафонов кабины лифта, обметание пыли с потолков</t>
  </si>
  <si>
    <t>Без обслуживания ворот</t>
  </si>
  <si>
    <r>
      <t xml:space="preserve">мытье стен, дверей </t>
    </r>
    <r>
      <rPr>
        <b/>
        <sz val="9"/>
        <color indexed="8"/>
        <rFont val="Times New Roman"/>
        <family val="1"/>
        <charset val="204"/>
      </rPr>
      <t>(20,28 кв.м.)</t>
    </r>
    <r>
      <rPr>
        <sz val="9"/>
        <color indexed="8"/>
        <rFont val="Times New Roman"/>
        <family val="1"/>
        <charset val="204"/>
      </rPr>
      <t>, перил, плафонов, почтовых ящиков, шкафов для электрощитков и слаботочных устройств, почтовых ящиков</t>
    </r>
  </si>
  <si>
    <t>- 3 раза в неделю
- 1 раз в наделю</t>
  </si>
  <si>
    <r>
      <t xml:space="preserve">- уборка входных групп </t>
    </r>
    <r>
      <rPr>
        <b/>
        <sz val="10"/>
        <color indexed="8"/>
        <rFont val="Times New Roman"/>
        <family val="1"/>
        <charset val="204"/>
      </rPr>
      <t>(2 шт., 42,72 кв.м.)</t>
    </r>
    <r>
      <rPr>
        <sz val="10"/>
        <color indexed="8"/>
        <rFont val="Times New Roman"/>
        <family val="1"/>
        <charset val="204"/>
      </rPr>
      <t xml:space="preserve">
- мытьё остакления входных групп</t>
    </r>
  </si>
  <si>
    <r>
      <t>мытье окон</t>
    </r>
    <r>
      <rPr>
        <b/>
        <sz val="10"/>
        <color indexed="8"/>
        <rFont val="Times New Roman"/>
        <family val="1"/>
        <charset val="204"/>
      </rPr>
      <t xml:space="preserve"> (подвал 4,35 кв.м., световые окна над дверями на этажах 15,2 кв.м., световые окошки в дверях в лифтовых холлах 7,13 кв.м.)</t>
    </r>
  </si>
  <si>
    <r>
      <t xml:space="preserve">уборка (подметание) холодных переходов в теплый период </t>
    </r>
    <r>
      <rPr>
        <b/>
        <sz val="10"/>
        <color indexed="8"/>
        <rFont val="Times New Roman"/>
        <family val="1"/>
        <charset val="204"/>
      </rPr>
      <t>(незадымляемые лестницы и балконы 422,30 кв.м.)</t>
    </r>
  </si>
  <si>
    <r>
      <t xml:space="preserve">мытье полов кабины лифтов </t>
    </r>
    <r>
      <rPr>
        <b/>
        <sz val="10"/>
        <color indexed="8"/>
        <rFont val="Times New Roman"/>
        <family val="1"/>
        <charset val="204"/>
      </rPr>
      <t>(7 кв.м.)</t>
    </r>
  </si>
  <si>
    <r>
      <t xml:space="preserve">мытье коридоров и лифтовых холлов
</t>
    </r>
    <r>
      <rPr>
        <b/>
        <sz val="10"/>
        <color indexed="8"/>
        <rFont val="Times New Roman"/>
        <family val="1"/>
        <charset val="204"/>
      </rPr>
      <t>(2 561,50 кв.м.)</t>
    </r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</si>
  <si>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</si>
  <si>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</si>
  <si>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</si>
  <si>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ул. Ошанина, дом 5</t>
  </si>
  <si>
    <t>инд.прот.от 16.12.2021 года</t>
  </si>
  <si>
    <t>до момента завершения ремонта ворот/шлагбаумов</t>
  </si>
  <si>
    <t>Перечень и периодичность 
работ и услуг по содержанию общего имущества 
многоквартирного дома № 5 по ул. Ошанина
с 01.01.2025 по 31.12.2025 гг.</t>
  </si>
  <si>
    <t>инд.по прот.от 16.12.2021 года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</si>
</sst>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00"/>
    <numFmt numFmtId="166" formatCode="#,##0.0000"/>
  </numFmts>
  <fonts count="44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3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25" fillId="8" borderId="5" applyNumberFormat="0" applyAlignment="0" applyProtection="0"/>
    <xf numFmtId="0" fontId="26" fillId="21" borderId="6" applyNumberFormat="0" applyAlignment="0" applyProtection="0"/>
    <xf numFmtId="0" fontId="27" fillId="21" borderId="5" applyNumberFormat="0" applyAlignment="0" applyProtection="0"/>
    <xf numFmtId="0" fontId="28" fillId="0" borderId="7" applyNumberFormat="0" applyFill="0" applyAlignment="0" applyProtection="0"/>
    <xf numFmtId="0" fontId="29" fillId="0" borderId="8" applyNumberFormat="0" applyFill="0" applyAlignment="0" applyProtection="0"/>
    <xf numFmtId="0" fontId="30" fillId="0" borderId="9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0" applyNumberFormat="0" applyFill="0" applyAlignment="0" applyProtection="0"/>
    <xf numFmtId="0" fontId="32" fillId="22" borderId="11" applyNumberFormat="0" applyAlignment="0" applyProtection="0"/>
    <xf numFmtId="0" fontId="33" fillId="0" borderId="0" applyNumberFormat="0" applyFill="0" applyBorder="0" applyAlignment="0" applyProtection="0"/>
    <xf numFmtId="0" fontId="34" fillId="23" borderId="0" applyNumberFormat="0" applyBorder="0" applyAlignment="0" applyProtection="0"/>
    <xf numFmtId="0" fontId="35" fillId="4" borderId="0" applyNumberFormat="0" applyBorder="0" applyAlignment="0" applyProtection="0"/>
    <xf numFmtId="0" fontId="36" fillId="0" borderId="0" applyNumberFormat="0" applyFill="0" applyBorder="0" applyAlignment="0" applyProtection="0"/>
    <xf numFmtId="0" fontId="37" fillId="24" borderId="12" applyNumberFormat="0" applyFont="0" applyAlignment="0" applyProtection="0"/>
    <xf numFmtId="0" fontId="38" fillId="0" borderId="13" applyNumberFormat="0" applyFill="0" applyAlignment="0" applyProtection="0"/>
    <xf numFmtId="0" fontId="39" fillId="0" borderId="0" applyNumberFormat="0" applyFill="0" applyBorder="0" applyAlignment="0" applyProtection="0"/>
    <xf numFmtId="0" fontId="40" fillId="5" borderId="0" applyNumberFormat="0" applyBorder="0" applyAlignment="0" applyProtection="0"/>
  </cellStyleXfs>
  <cellXfs count="12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/>
    <xf numFmtId="4" fontId="11" fillId="2" borderId="0" xfId="0" applyNumberFormat="1" applyFont="1" applyFill="1"/>
    <xf numFmtId="0" fontId="11" fillId="2" borderId="0" xfId="0" applyFont="1" applyFill="1" applyAlignment="1">
      <alignment horizontal="center" vertical="center"/>
    </xf>
    <xf numFmtId="0" fontId="12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2" fontId="15" fillId="2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wrapText="1"/>
    </xf>
    <xf numFmtId="0" fontId="16" fillId="0" borderId="0" xfId="0" applyFont="1" applyFill="1"/>
    <xf numFmtId="0" fontId="14" fillId="0" borderId="1" xfId="0" applyFont="1" applyFill="1" applyBorder="1" applyAlignment="1">
      <alignment horizontal="left" vertical="center" wrapText="1"/>
    </xf>
    <xf numFmtId="4" fontId="18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/>
    <xf numFmtId="2" fontId="20" fillId="0" borderId="1" xfId="0" applyNumberFormat="1" applyFont="1" applyFill="1" applyBorder="1" applyAlignment="1">
      <alignment horizontal="center"/>
    </xf>
    <xf numFmtId="4" fontId="15" fillId="2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11" fillId="0" borderId="0" xfId="0" applyNumberFormat="1" applyFont="1" applyAlignment="1">
      <alignment horizontal="center" vertical="center"/>
    </xf>
    <xf numFmtId="4" fontId="43" fillId="0" borderId="0" xfId="0" applyNumberFormat="1" applyFont="1" applyAlignment="1">
      <alignment horizontal="center" vertical="center"/>
    </xf>
    <xf numFmtId="4" fontId="11" fillId="2" borderId="0" xfId="0" applyNumberFormat="1" applyFont="1" applyFill="1" applyAlignment="1">
      <alignment horizontal="center" vertical="center"/>
    </xf>
    <xf numFmtId="4" fontId="11" fillId="0" borderId="0" xfId="0" applyNumberFormat="1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4" fontId="19" fillId="0" borderId="0" xfId="0" applyNumberFormat="1" applyFont="1" applyAlignment="1">
      <alignment horizontal="center" vertical="center"/>
    </xf>
    <xf numFmtId="4" fontId="0" fillId="2" borderId="0" xfId="0" applyNumberForma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/>
    <xf numFmtId="0" fontId="4" fillId="0" borderId="1" xfId="0" quotePrefix="1" applyFont="1" applyFill="1" applyBorder="1" applyAlignment="1">
      <alignment horizontal="left" vertical="center" wrapText="1"/>
    </xf>
    <xf numFmtId="0" fontId="16" fillId="0" borderId="1" xfId="0" quotePrefix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Alignment="1">
      <alignment horizontal="center" vertical="center"/>
    </xf>
    <xf numFmtId="0" fontId="0" fillId="0" borderId="0" xfId="0" applyFill="1"/>
    <xf numFmtId="0" fontId="21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165" fontId="11" fillId="0" borderId="0" xfId="0" applyNumberFormat="1" applyFont="1" applyFill="1" applyAlignment="1">
      <alignment horizontal="center" vertical="center"/>
    </xf>
    <xf numFmtId="0" fontId="1" fillId="26" borderId="1" xfId="0" applyFont="1" applyFill="1" applyBorder="1" applyAlignment="1">
      <alignment horizontal="center" vertical="center"/>
    </xf>
    <xf numFmtId="0" fontId="1" fillId="26" borderId="1" xfId="0" applyFont="1" applyFill="1" applyBorder="1" applyAlignment="1">
      <alignment horizontal="left" vertical="center" wrapText="1"/>
    </xf>
    <xf numFmtId="2" fontId="13" fillId="26" borderId="1" xfId="0" applyNumberFormat="1" applyFont="1" applyFill="1" applyBorder="1" applyAlignment="1">
      <alignment horizontal="center" vertical="center"/>
    </xf>
    <xf numFmtId="4" fontId="1" fillId="26" borderId="1" xfId="0" applyNumberFormat="1" applyFont="1" applyFill="1" applyBorder="1" applyAlignment="1">
      <alignment horizontal="center" vertical="center" wrapText="1"/>
    </xf>
    <xf numFmtId="4" fontId="1" fillId="25" borderId="0" xfId="0" applyNumberFormat="1" applyFont="1" applyFill="1" applyBorder="1" applyAlignment="1">
      <alignment horizontal="center" vertical="center" wrapText="1"/>
    </xf>
    <xf numFmtId="0" fontId="16" fillId="0" borderId="0" xfId="0" applyFont="1"/>
    <xf numFmtId="0" fontId="1" fillId="27" borderId="1" xfId="0" applyFont="1" applyFill="1" applyBorder="1" applyAlignment="1">
      <alignment horizontal="center" vertical="center"/>
    </xf>
    <xf numFmtId="0" fontId="2" fillId="27" borderId="1" xfId="0" applyFont="1" applyFill="1" applyBorder="1" applyAlignment="1">
      <alignment horizontal="left" vertical="center" wrapText="1"/>
    </xf>
    <xf numFmtId="0" fontId="14" fillId="27" borderId="1" xfId="0" applyFont="1" applyFill="1" applyBorder="1" applyAlignment="1">
      <alignment horizontal="center" vertical="center" wrapText="1"/>
    </xf>
    <xf numFmtId="4" fontId="1" fillId="27" borderId="1" xfId="0" applyNumberFormat="1" applyFont="1" applyFill="1" applyBorder="1" applyAlignment="1">
      <alignment horizontal="center" vertical="center" wrapText="1"/>
    </xf>
    <xf numFmtId="4" fontId="6" fillId="27" borderId="1" xfId="0" applyNumberFormat="1" applyFont="1" applyFill="1" applyBorder="1" applyAlignment="1">
      <alignment horizontal="center" vertical="center" wrapText="1"/>
    </xf>
    <xf numFmtId="4" fontId="11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8"/>
    </xf>
    <xf numFmtId="0" fontId="42" fillId="0" borderId="0" xfId="0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6" fillId="0" borderId="0" xfId="0" applyFont="1" applyFill="1" applyAlignment="1">
      <alignment horizontal="right"/>
    </xf>
    <xf numFmtId="4" fontId="6" fillId="2" borderId="14" xfId="0" applyNumberFormat="1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4" fontId="6" fillId="2" borderId="16" xfId="0" applyNumberFormat="1" applyFont="1" applyFill="1" applyBorder="1" applyAlignment="1">
      <alignment horizontal="center" vertical="center" wrapText="1"/>
    </xf>
    <xf numFmtId="4" fontId="1" fillId="2" borderId="14" xfId="0" applyNumberFormat="1" applyFont="1" applyFill="1" applyBorder="1" applyAlignment="1">
      <alignment vertical="center" wrapText="1"/>
    </xf>
    <xf numFmtId="4" fontId="1" fillId="2" borderId="15" xfId="0" applyNumberFormat="1" applyFont="1" applyFill="1" applyBorder="1" applyAlignment="1">
      <alignment vertical="center" wrapText="1"/>
    </xf>
    <xf numFmtId="4" fontId="1" fillId="2" borderId="16" xfId="0" applyNumberFormat="1" applyFont="1" applyFill="1" applyBorder="1" applyAlignment="1">
      <alignment vertical="center" wrapText="1"/>
    </xf>
    <xf numFmtId="4" fontId="18" fillId="2" borderId="14" xfId="0" applyNumberFormat="1" applyFont="1" applyFill="1" applyBorder="1" applyAlignment="1">
      <alignment vertical="center" wrapText="1"/>
    </xf>
    <xf numFmtId="4" fontId="18" fillId="2" borderId="15" xfId="0" applyNumberFormat="1" applyFont="1" applyFill="1" applyBorder="1" applyAlignment="1">
      <alignment vertical="center" wrapText="1"/>
    </xf>
    <xf numFmtId="4" fontId="18" fillId="2" borderId="16" xfId="0" applyNumberFormat="1" applyFont="1" applyFill="1" applyBorder="1" applyAlignment="1">
      <alignment vertical="center" wrapText="1"/>
    </xf>
    <xf numFmtId="166" fontId="11" fillId="0" borderId="0" xfId="0" applyNumberFormat="1" applyFont="1" applyAlignment="1">
      <alignment horizontal="center" vertical="center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1"/>
  <sheetViews>
    <sheetView view="pageBreakPreview" zoomScaleSheetLayoutView="100" workbookViewId="0">
      <selection activeCell="B1" sqref="B1"/>
    </sheetView>
  </sheetViews>
  <sheetFormatPr defaultRowHeight="15"/>
  <cols>
    <col min="1" max="1" width="5.85546875" style="15" customWidth="1"/>
    <col min="2" max="2" width="34.42578125" style="16" customWidth="1"/>
    <col min="3" max="3" width="54.42578125" style="33" customWidth="1"/>
    <col min="4" max="4" width="12.7109375" style="17" customWidth="1"/>
    <col min="5" max="5" width="15.28515625" style="18" customWidth="1"/>
    <col min="6" max="8" width="9.140625" style="51"/>
    <col min="9" max="10" width="9.140625" style="55"/>
  </cols>
  <sheetData>
    <row r="1" spans="1:10">
      <c r="B1" s="16" t="s">
        <v>121</v>
      </c>
      <c r="C1" s="114"/>
      <c r="D1" s="114"/>
      <c r="E1" s="114"/>
    </row>
    <row r="2" spans="1:10">
      <c r="A2" s="1"/>
      <c r="B2" s="47"/>
      <c r="C2" s="109" t="s">
        <v>68</v>
      </c>
      <c r="D2" s="109"/>
      <c r="E2" s="109"/>
    </row>
    <row r="3" spans="1:10" ht="15" customHeight="1">
      <c r="A3" s="1"/>
      <c r="B3" s="47"/>
      <c r="C3" s="109" t="s">
        <v>0</v>
      </c>
      <c r="D3" s="109"/>
      <c r="E3" s="109"/>
    </row>
    <row r="4" spans="1:10" ht="82.5" customHeight="1">
      <c r="A4" s="110" t="s">
        <v>120</v>
      </c>
      <c r="B4" s="110"/>
      <c r="C4" s="110"/>
      <c r="D4" s="110"/>
      <c r="E4" s="111"/>
    </row>
    <row r="5" spans="1:10" ht="15" customHeight="1">
      <c r="A5" s="112" t="s">
        <v>1</v>
      </c>
      <c r="B5" s="93"/>
      <c r="C5" s="104" t="s">
        <v>117</v>
      </c>
      <c r="D5" s="104"/>
      <c r="E5" s="113"/>
    </row>
    <row r="6" spans="1:10">
      <c r="A6" s="92" t="s">
        <v>2</v>
      </c>
      <c r="B6" s="93"/>
      <c r="C6" s="94">
        <f>C7+C8</f>
        <v>12508.7</v>
      </c>
      <c r="D6" s="95"/>
      <c r="E6" s="95"/>
    </row>
    <row r="7" spans="1:10">
      <c r="A7" s="96" t="s">
        <v>3</v>
      </c>
      <c r="B7" s="97"/>
      <c r="C7" s="98">
        <v>12365.1</v>
      </c>
      <c r="D7" s="99"/>
      <c r="E7" s="100"/>
    </row>
    <row r="8" spans="1:10">
      <c r="A8" s="96" t="s">
        <v>4</v>
      </c>
      <c r="B8" s="97"/>
      <c r="C8" s="98">
        <v>143.6</v>
      </c>
      <c r="D8" s="99"/>
      <c r="E8" s="100"/>
    </row>
    <row r="9" spans="1:10">
      <c r="A9" s="96" t="s">
        <v>70</v>
      </c>
      <c r="B9" s="97"/>
      <c r="C9" s="98">
        <v>2616.1000000000004</v>
      </c>
      <c r="D9" s="99"/>
      <c r="E9" s="100"/>
    </row>
    <row r="10" spans="1:10">
      <c r="A10" s="96" t="s">
        <v>69</v>
      </c>
      <c r="B10" s="97"/>
      <c r="C10" s="98">
        <v>6433.8</v>
      </c>
      <c r="D10" s="99"/>
      <c r="E10" s="100"/>
    </row>
    <row r="11" spans="1:10" ht="51">
      <c r="A11" s="102" t="s">
        <v>5</v>
      </c>
      <c r="B11" s="103"/>
      <c r="C11" s="22" t="s">
        <v>6</v>
      </c>
      <c r="D11" s="2" t="s">
        <v>8</v>
      </c>
      <c r="E11" s="2" t="s">
        <v>7</v>
      </c>
    </row>
    <row r="12" spans="1:10">
      <c r="A12" s="3" t="s">
        <v>9</v>
      </c>
      <c r="B12" s="104" t="s">
        <v>10</v>
      </c>
      <c r="C12" s="105"/>
      <c r="D12" s="4"/>
      <c r="E12" s="5"/>
    </row>
    <row r="13" spans="1:10" ht="96">
      <c r="A13" s="3">
        <v>1</v>
      </c>
      <c r="B13" s="12" t="s">
        <v>11</v>
      </c>
      <c r="C13" s="23" t="s">
        <v>98</v>
      </c>
      <c r="D13" s="6">
        <v>498003.93952361279</v>
      </c>
      <c r="E13" s="6">
        <f>D13/12/$C$6</f>
        <v>3.3177171323666244</v>
      </c>
      <c r="F13" s="77">
        <v>1.099</v>
      </c>
    </row>
    <row r="14" spans="1:10" s="42" customFormat="1" ht="38.25">
      <c r="A14" s="45" t="s">
        <v>75</v>
      </c>
      <c r="B14" s="49" t="s">
        <v>92</v>
      </c>
      <c r="C14" s="40" t="s">
        <v>99</v>
      </c>
      <c r="D14" s="41">
        <v>12650.398273656703</v>
      </c>
      <c r="E14" s="6">
        <f t="shared" ref="E14:E53" si="0">D14/12/$C$6</f>
        <v>8.4277331468342709E-2</v>
      </c>
      <c r="F14" s="51"/>
      <c r="G14" s="51"/>
      <c r="H14" s="51"/>
      <c r="I14" s="56"/>
      <c r="J14" s="56"/>
    </row>
    <row r="15" spans="1:10" ht="108">
      <c r="A15" s="3">
        <v>2</v>
      </c>
      <c r="B15" s="12" t="s">
        <v>12</v>
      </c>
      <c r="C15" s="23" t="s">
        <v>100</v>
      </c>
      <c r="D15" s="6">
        <v>321985.30572647374</v>
      </c>
      <c r="E15" s="6">
        <f t="shared" si="0"/>
        <v>2.1450757321335931</v>
      </c>
    </row>
    <row r="16" spans="1:10" ht="24">
      <c r="A16" s="3">
        <v>3</v>
      </c>
      <c r="B16" s="12" t="s">
        <v>13</v>
      </c>
      <c r="C16" s="24" t="s">
        <v>73</v>
      </c>
      <c r="D16" s="7">
        <v>329448.45859517046</v>
      </c>
      <c r="E16" s="6">
        <f t="shared" si="0"/>
        <v>2.1947954796473019</v>
      </c>
    </row>
    <row r="17" spans="1:10" ht="25.5">
      <c r="A17" s="8">
        <v>4</v>
      </c>
      <c r="B17" s="20" t="s">
        <v>14</v>
      </c>
      <c r="C17" s="25"/>
      <c r="D17" s="7">
        <v>985051.47589976096</v>
      </c>
      <c r="E17" s="6">
        <f t="shared" si="0"/>
        <v>6.5624423794356517</v>
      </c>
    </row>
    <row r="18" spans="1:10" ht="34.5" customHeight="1">
      <c r="A18" s="3" t="s">
        <v>15</v>
      </c>
      <c r="B18" s="50" t="s">
        <v>81</v>
      </c>
      <c r="C18" s="26" t="s">
        <v>104</v>
      </c>
      <c r="D18" s="9">
        <v>121750.03528488739</v>
      </c>
      <c r="E18" s="41">
        <f t="shared" si="0"/>
        <v>0.81110237464649515</v>
      </c>
    </row>
    <row r="19" spans="1:10" ht="51" customHeight="1">
      <c r="A19" s="3" t="s">
        <v>16</v>
      </c>
      <c r="B19" s="59" t="s">
        <v>111</v>
      </c>
      <c r="C19" s="26" t="s">
        <v>93</v>
      </c>
      <c r="D19" s="9">
        <v>134363.75396176882</v>
      </c>
      <c r="E19" s="41">
        <f t="shared" si="0"/>
        <v>0.89513534554462637</v>
      </c>
    </row>
    <row r="20" spans="1:10" ht="34.5" customHeight="1">
      <c r="A20" s="3" t="s">
        <v>17</v>
      </c>
      <c r="B20" s="59" t="s">
        <v>94</v>
      </c>
      <c r="C20" s="26" t="s">
        <v>93</v>
      </c>
      <c r="D20" s="9">
        <v>140670.61330020989</v>
      </c>
      <c r="E20" s="41">
        <f t="shared" si="0"/>
        <v>0.93715183099369426</v>
      </c>
    </row>
    <row r="21" spans="1:10" ht="25.5">
      <c r="A21" s="3" t="s">
        <v>19</v>
      </c>
      <c r="B21" s="59" t="s">
        <v>113</v>
      </c>
      <c r="C21" s="26" t="s">
        <v>83</v>
      </c>
      <c r="D21" s="9">
        <v>193258.88601491629</v>
      </c>
      <c r="E21" s="41">
        <f t="shared" si="0"/>
        <v>1.2874964758855587</v>
      </c>
    </row>
    <row r="22" spans="1:10" ht="21.75" customHeight="1">
      <c r="A22" s="3" t="s">
        <v>20</v>
      </c>
      <c r="B22" s="59" t="s">
        <v>112</v>
      </c>
      <c r="C22" s="26" t="s">
        <v>52</v>
      </c>
      <c r="D22" s="9">
        <v>114150.69600195748</v>
      </c>
      <c r="E22" s="41">
        <f t="shared" si="0"/>
        <v>0.76047534917002746</v>
      </c>
    </row>
    <row r="23" spans="1:10" ht="66" customHeight="1">
      <c r="A23" s="3" t="s">
        <v>21</v>
      </c>
      <c r="B23" s="34" t="s">
        <v>107</v>
      </c>
      <c r="C23" s="26" t="s">
        <v>84</v>
      </c>
      <c r="D23" s="10">
        <f>(61346.8941440978+15000)*1.099</f>
        <v>83905.236664363489</v>
      </c>
      <c r="E23" s="41">
        <f t="shared" si="0"/>
        <v>0.55897919490943293</v>
      </c>
    </row>
    <row r="24" spans="1:10" ht="40.5" customHeight="1">
      <c r="A24" s="3" t="s">
        <v>22</v>
      </c>
      <c r="B24" s="34" t="s">
        <v>105</v>
      </c>
      <c r="C24" s="26" t="s">
        <v>84</v>
      </c>
      <c r="D24" s="10">
        <f>(82006.5087989347-15000)*1.099</f>
        <v>73640.153170029225</v>
      </c>
      <c r="E24" s="41">
        <f t="shared" si="0"/>
        <v>0.49059290180720366</v>
      </c>
    </row>
    <row r="25" spans="1:10" ht="25.5">
      <c r="A25" s="3" t="s">
        <v>23</v>
      </c>
      <c r="B25" s="48" t="s">
        <v>82</v>
      </c>
      <c r="C25" s="26" t="s">
        <v>84</v>
      </c>
      <c r="D25" s="10">
        <v>39215.192743535081</v>
      </c>
      <c r="E25" s="41">
        <f t="shared" si="0"/>
        <v>0.26125278635093363</v>
      </c>
    </row>
    <row r="26" spans="1:10" ht="51">
      <c r="A26" s="3" t="s">
        <v>95</v>
      </c>
      <c r="B26" s="59" t="s">
        <v>110</v>
      </c>
      <c r="C26" s="26" t="s">
        <v>84</v>
      </c>
      <c r="D26" s="10">
        <f>(2*5653.13572209376)*1.099</f>
        <v>12425.592317162083</v>
      </c>
      <c r="E26" s="41">
        <f t="shared" si="0"/>
        <v>8.2779667465857645E-2</v>
      </c>
    </row>
    <row r="27" spans="1:10" ht="38.25">
      <c r="A27" s="3" t="s">
        <v>96</v>
      </c>
      <c r="B27" s="61" t="s">
        <v>109</v>
      </c>
      <c r="C27" s="62" t="s">
        <v>108</v>
      </c>
      <c r="D27" s="10">
        <f>(70868.1643307647-5653.13572209376)*1.099</f>
        <v>71671.316440929368</v>
      </c>
      <c r="E27" s="41">
        <f t="shared" si="0"/>
        <v>0.47747645266180982</v>
      </c>
    </row>
    <row r="28" spans="1:10" ht="25.5">
      <c r="A28" s="3">
        <v>5</v>
      </c>
      <c r="B28" s="12" t="s">
        <v>25</v>
      </c>
      <c r="C28" s="27"/>
      <c r="D28" s="7">
        <v>1127753.3304118922</v>
      </c>
      <c r="E28" s="6">
        <f t="shared" si="0"/>
        <v>7.5131264001048077</v>
      </c>
    </row>
    <row r="29" spans="1:10" s="37" customFormat="1">
      <c r="A29" s="36" t="s">
        <v>26</v>
      </c>
      <c r="B29" s="21" t="s">
        <v>27</v>
      </c>
      <c r="C29" s="38"/>
      <c r="D29" s="35">
        <v>582184.16893696797</v>
      </c>
      <c r="E29" s="6">
        <f t="shared" si="0"/>
        <v>3.8785283371904349</v>
      </c>
      <c r="F29" s="52"/>
      <c r="G29" s="52"/>
      <c r="H29" s="52"/>
      <c r="I29" s="57"/>
      <c r="J29" s="57"/>
    </row>
    <row r="30" spans="1:10">
      <c r="A30" s="3" t="s">
        <v>28</v>
      </c>
      <c r="B30" s="46" t="s">
        <v>29</v>
      </c>
      <c r="C30" s="28" t="s">
        <v>86</v>
      </c>
      <c r="D30" s="10">
        <v>286791.87744064105</v>
      </c>
      <c r="E30" s="41">
        <f t="shared" si="0"/>
        <v>1.9106160608259388</v>
      </c>
    </row>
    <row r="31" spans="1:10" ht="25.5">
      <c r="A31" s="3" t="s">
        <v>30</v>
      </c>
      <c r="B31" s="46" t="s">
        <v>31</v>
      </c>
      <c r="C31" s="28" t="s">
        <v>87</v>
      </c>
      <c r="D31" s="10">
        <v>110642.50945635488</v>
      </c>
      <c r="E31" s="41">
        <f t="shared" si="0"/>
        <v>0.73710370552998361</v>
      </c>
    </row>
    <row r="32" spans="1:10">
      <c r="A32" s="3" t="s">
        <v>32</v>
      </c>
      <c r="B32" s="46" t="s">
        <v>33</v>
      </c>
      <c r="C32" s="28" t="s">
        <v>34</v>
      </c>
      <c r="D32" s="10">
        <v>18139.098681071107</v>
      </c>
      <c r="E32" s="41">
        <f t="shared" si="0"/>
        <v>0.12084321766098201</v>
      </c>
    </row>
    <row r="33" spans="1:10" ht="25.5">
      <c r="A33" s="3" t="s">
        <v>35</v>
      </c>
      <c r="B33" s="46" t="s">
        <v>36</v>
      </c>
      <c r="C33" s="28" t="s">
        <v>24</v>
      </c>
      <c r="D33" s="10">
        <v>16546.775931107481</v>
      </c>
      <c r="E33" s="41">
        <f t="shared" si="0"/>
        <v>0.1102351159000501</v>
      </c>
    </row>
    <row r="34" spans="1:10" ht="25.5">
      <c r="A34" s="3" t="s">
        <v>37</v>
      </c>
      <c r="B34" s="46" t="s">
        <v>38</v>
      </c>
      <c r="C34" s="28" t="s">
        <v>88</v>
      </c>
      <c r="D34" s="10">
        <v>40980.955287811441</v>
      </c>
      <c r="E34" s="41">
        <f t="shared" si="0"/>
        <v>0.27301634920636197</v>
      </c>
    </row>
    <row r="35" spans="1:10">
      <c r="A35" s="3" t="s">
        <v>101</v>
      </c>
      <c r="B35" s="46" t="s">
        <v>54</v>
      </c>
      <c r="C35" s="28" t="s">
        <v>89</v>
      </c>
      <c r="D35" s="10">
        <v>60735.670139186652</v>
      </c>
      <c r="E35" s="41">
        <f t="shared" si="0"/>
        <v>0.40462285009091437</v>
      </c>
    </row>
    <row r="36" spans="1:10" ht="25.5">
      <c r="A36" s="3" t="s">
        <v>39</v>
      </c>
      <c r="B36" s="46" t="s">
        <v>40</v>
      </c>
      <c r="C36" s="28" t="s">
        <v>18</v>
      </c>
      <c r="D36" s="10">
        <v>48347.282000795545</v>
      </c>
      <c r="E36" s="41">
        <f t="shared" si="0"/>
        <v>0.32209103797620553</v>
      </c>
    </row>
    <row r="37" spans="1:10">
      <c r="A37" s="36" t="s">
        <v>41</v>
      </c>
      <c r="B37" s="21" t="s">
        <v>42</v>
      </c>
      <c r="C37" s="21"/>
      <c r="D37" s="35">
        <v>545569.1614749243</v>
      </c>
      <c r="E37" s="6">
        <f t="shared" si="0"/>
        <v>3.6345980629143733</v>
      </c>
    </row>
    <row r="38" spans="1:10" ht="25.5">
      <c r="A38" s="3" t="s">
        <v>43</v>
      </c>
      <c r="B38" s="48" t="s">
        <v>44</v>
      </c>
      <c r="C38" s="28" t="s">
        <v>45</v>
      </c>
      <c r="D38" s="10">
        <v>191401.12639765933</v>
      </c>
      <c r="E38" s="41">
        <f t="shared" si="0"/>
        <v>1.2751200257797861</v>
      </c>
    </row>
    <row r="39" spans="1:10" ht="25.5">
      <c r="A39" s="3" t="s">
        <v>46</v>
      </c>
      <c r="B39" s="46" t="s">
        <v>47</v>
      </c>
      <c r="C39" s="28" t="s">
        <v>90</v>
      </c>
      <c r="D39" s="10">
        <v>63947.204558361664</v>
      </c>
      <c r="E39" s="41">
        <f t="shared" si="0"/>
        <v>0.42601818839662031</v>
      </c>
    </row>
    <row r="40" spans="1:10">
      <c r="A40" s="3" t="s">
        <v>48</v>
      </c>
      <c r="B40" s="46" t="s">
        <v>49</v>
      </c>
      <c r="C40" s="28" t="s">
        <v>91</v>
      </c>
      <c r="D40" s="10">
        <v>55280.389756725344</v>
      </c>
      <c r="E40" s="41">
        <f t="shared" si="0"/>
        <v>0.36827960910356616</v>
      </c>
    </row>
    <row r="41" spans="1:10" ht="25.5">
      <c r="A41" s="3" t="s">
        <v>50</v>
      </c>
      <c r="B41" s="46" t="s">
        <v>51</v>
      </c>
      <c r="C41" s="28" t="s">
        <v>52</v>
      </c>
      <c r="D41" s="10">
        <v>76855.722208040141</v>
      </c>
      <c r="E41" s="41">
        <f t="shared" si="0"/>
        <v>0.5120151188642047</v>
      </c>
    </row>
    <row r="42" spans="1:10">
      <c r="A42" s="3" t="s">
        <v>53</v>
      </c>
      <c r="B42" s="14" t="s">
        <v>54</v>
      </c>
      <c r="C42" s="28" t="s">
        <v>18</v>
      </c>
      <c r="D42" s="10">
        <v>65087.576961802217</v>
      </c>
      <c r="E42" s="41">
        <f t="shared" si="0"/>
        <v>0.43361538343847489</v>
      </c>
    </row>
    <row r="43" spans="1:10">
      <c r="A43" s="3" t="s">
        <v>55</v>
      </c>
      <c r="B43" s="14" t="s">
        <v>57</v>
      </c>
      <c r="C43" s="29" t="s">
        <v>74</v>
      </c>
      <c r="D43" s="10">
        <v>60771.419450257898</v>
      </c>
      <c r="E43" s="41">
        <f t="shared" si="0"/>
        <v>0.40486101306995592</v>
      </c>
    </row>
    <row r="44" spans="1:10">
      <c r="A44" s="3" t="s">
        <v>102</v>
      </c>
      <c r="B44" s="14" t="s">
        <v>56</v>
      </c>
      <c r="C44" s="29" t="s">
        <v>85</v>
      </c>
      <c r="D44" s="10">
        <v>32225.722142077684</v>
      </c>
      <c r="E44" s="41">
        <f t="shared" si="0"/>
        <v>0.21468872426176502</v>
      </c>
    </row>
    <row r="45" spans="1:10" s="11" customFormat="1" ht="24">
      <c r="A45" s="3">
        <v>6</v>
      </c>
      <c r="B45" s="39" t="s">
        <v>79</v>
      </c>
      <c r="C45" s="30" t="s">
        <v>67</v>
      </c>
      <c r="D45" s="7">
        <v>189755.97410485052</v>
      </c>
      <c r="E45" s="6">
        <f t="shared" si="0"/>
        <v>1.2641599720251406</v>
      </c>
      <c r="F45" s="53"/>
      <c r="G45" s="53"/>
      <c r="H45" s="53"/>
      <c r="I45" s="58"/>
      <c r="J45" s="58"/>
    </row>
    <row r="46" spans="1:10" ht="30" customHeight="1">
      <c r="A46" s="3">
        <v>7</v>
      </c>
      <c r="B46" s="12" t="s">
        <v>58</v>
      </c>
      <c r="C46" s="30" t="s">
        <v>103</v>
      </c>
      <c r="D46" s="7">
        <v>6840.3506793919223</v>
      </c>
      <c r="E46" s="6">
        <f t="shared" si="0"/>
        <v>4.5570620710598232E-2</v>
      </c>
    </row>
    <row r="47" spans="1:10" ht="33" customHeight="1">
      <c r="A47" s="3">
        <v>8</v>
      </c>
      <c r="B47" s="12" t="s">
        <v>76</v>
      </c>
      <c r="C47" s="43" t="s">
        <v>97</v>
      </c>
      <c r="D47" s="7">
        <v>355332.25813916069</v>
      </c>
      <c r="E47" s="6">
        <f t="shared" si="0"/>
        <v>2.3672341259760588</v>
      </c>
    </row>
    <row r="48" spans="1:10" ht="25.5">
      <c r="A48" s="3">
        <v>9</v>
      </c>
      <c r="B48" s="12" t="s">
        <v>59</v>
      </c>
      <c r="C48" s="43" t="s">
        <v>60</v>
      </c>
      <c r="D48" s="7">
        <v>106263.34549871631</v>
      </c>
      <c r="E48" s="6">
        <f t="shared" si="0"/>
        <v>0.70792958433407882</v>
      </c>
    </row>
    <row r="49" spans="1:14" ht="38.25">
      <c r="A49" s="3">
        <v>10</v>
      </c>
      <c r="B49" s="12" t="s">
        <v>71</v>
      </c>
      <c r="C49" s="43" t="s">
        <v>60</v>
      </c>
      <c r="D49" s="7">
        <v>108793.42515344762</v>
      </c>
      <c r="E49" s="6">
        <f t="shared" si="0"/>
        <v>0.72478505062774723</v>
      </c>
    </row>
    <row r="50" spans="1:14" ht="25.5">
      <c r="A50" s="3">
        <v>11</v>
      </c>
      <c r="B50" s="12" t="s">
        <v>77</v>
      </c>
      <c r="C50" s="43" t="s">
        <v>60</v>
      </c>
      <c r="D50" s="7">
        <v>420246.2306508756</v>
      </c>
      <c r="E50" s="6">
        <f t="shared" si="0"/>
        <v>2.7996929513783448</v>
      </c>
    </row>
    <row r="51" spans="1:14" s="71" customFormat="1" ht="31.5" customHeight="1">
      <c r="A51" s="85">
        <v>12</v>
      </c>
      <c r="B51" s="86" t="s">
        <v>80</v>
      </c>
      <c r="C51" s="87" t="s">
        <v>60</v>
      </c>
      <c r="D51" s="88">
        <v>63251.991368283503</v>
      </c>
      <c r="E51" s="89">
        <f t="shared" si="0"/>
        <v>0.42138665734171349</v>
      </c>
      <c r="F51" s="54">
        <f>E51/31*22</f>
        <v>0.29904859553282892</v>
      </c>
      <c r="G51" s="54"/>
      <c r="H51" s="54"/>
      <c r="I51" s="70"/>
      <c r="J51" s="70"/>
    </row>
    <row r="52" spans="1:14" s="71" customFormat="1" ht="25.5">
      <c r="A52" s="3"/>
      <c r="B52" s="12" t="s">
        <v>78</v>
      </c>
      <c r="C52" s="43"/>
      <c r="D52" s="67">
        <f>D51+D50+D49+D48+D47+D46+D45+D28+D17+D16+D15+D13</f>
        <v>4512726.0857516369</v>
      </c>
      <c r="E52" s="69">
        <f t="shared" si="0"/>
        <v>30.063916086081662</v>
      </c>
      <c r="F52" s="54"/>
      <c r="G52" s="54"/>
      <c r="H52" s="54"/>
      <c r="I52" s="70"/>
      <c r="J52" s="70"/>
    </row>
    <row r="53" spans="1:14" s="71" customFormat="1" ht="75.75" customHeight="1">
      <c r="A53" s="3"/>
      <c r="B53" s="12" t="s">
        <v>61</v>
      </c>
      <c r="C53" s="72" t="s">
        <v>72</v>
      </c>
      <c r="D53" s="73">
        <f>D52*0.2</f>
        <v>902545.2171503274</v>
      </c>
      <c r="E53" s="69">
        <f t="shared" si="0"/>
        <v>6.0127832172163327</v>
      </c>
      <c r="F53" s="54"/>
      <c r="G53" s="54"/>
      <c r="H53" s="54"/>
      <c r="I53" s="70"/>
      <c r="J53" s="70"/>
    </row>
    <row r="54" spans="1:14" s="71" customFormat="1" ht="38.25">
      <c r="A54" s="13"/>
      <c r="B54" s="12" t="s">
        <v>62</v>
      </c>
      <c r="C54" s="31"/>
      <c r="D54" s="67">
        <f>D53+D52</f>
        <v>5415271.3029019646</v>
      </c>
      <c r="E54" s="69">
        <f>D54/12/$C$6</f>
        <v>36.076699303298</v>
      </c>
      <c r="F54" s="54">
        <v>32.826841950225656</v>
      </c>
      <c r="G54" s="78">
        <f>E54/F54</f>
        <v>1.0990000000000002</v>
      </c>
      <c r="H54" s="54"/>
      <c r="I54" s="70"/>
      <c r="J54" s="70"/>
    </row>
    <row r="55" spans="1:14">
      <c r="A55" s="79"/>
      <c r="B55" s="80" t="s">
        <v>106</v>
      </c>
      <c r="C55" s="81" t="s">
        <v>119</v>
      </c>
      <c r="D55" s="82"/>
      <c r="E55" s="82">
        <f>E54-E51</f>
        <v>35.655312645956286</v>
      </c>
      <c r="F55" s="83"/>
      <c r="G55" s="60"/>
      <c r="H55" s="84"/>
      <c r="I55" s="84"/>
      <c r="J55" s="84"/>
      <c r="K55" s="84"/>
      <c r="L55" s="60"/>
      <c r="M55" s="60"/>
      <c r="N55" s="60"/>
    </row>
    <row r="56" spans="1:14" s="63" customFormat="1" ht="12.75">
      <c r="A56" s="106" t="s">
        <v>114</v>
      </c>
      <c r="B56" s="107"/>
      <c r="C56" s="107"/>
      <c r="D56" s="107"/>
      <c r="E56" s="108"/>
    </row>
    <row r="57" spans="1:14" s="63" customFormat="1" ht="45.75" customHeight="1">
      <c r="A57" s="64" t="s">
        <v>115</v>
      </c>
      <c r="B57" s="65" t="s">
        <v>116</v>
      </c>
      <c r="C57" s="66"/>
      <c r="D57" s="67">
        <f>E57*12*C6</f>
        <v>300208.80000000005</v>
      </c>
      <c r="E57" s="68">
        <v>2</v>
      </c>
    </row>
    <row r="58" spans="1:14">
      <c r="A58" s="32"/>
      <c r="B58" s="32"/>
      <c r="C58" s="32"/>
      <c r="D58" s="32"/>
      <c r="E58" s="32"/>
    </row>
    <row r="59" spans="1:14">
      <c r="A59" s="32"/>
      <c r="B59" s="32"/>
      <c r="C59" s="32"/>
      <c r="D59" s="32"/>
      <c r="E59" s="32"/>
    </row>
    <row r="60" spans="1:14">
      <c r="A60" s="32"/>
      <c r="B60" s="32"/>
      <c r="C60" s="32"/>
      <c r="D60" s="32"/>
      <c r="E60" s="32"/>
    </row>
    <row r="61" spans="1:14">
      <c r="A61" s="19"/>
      <c r="B61" s="19" t="s">
        <v>63</v>
      </c>
      <c r="C61" s="19"/>
      <c r="D61" s="101" t="s">
        <v>64</v>
      </c>
      <c r="E61" s="101"/>
    </row>
    <row r="62" spans="1:14">
      <c r="A62" s="19"/>
      <c r="B62" s="44"/>
      <c r="C62" s="44"/>
      <c r="D62" s="44"/>
      <c r="E62" s="44"/>
    </row>
    <row r="63" spans="1:14" ht="28.5" customHeight="1">
      <c r="A63" s="19"/>
      <c r="B63" s="19"/>
      <c r="C63" s="32"/>
      <c r="D63" s="19"/>
      <c r="E63" s="19"/>
    </row>
    <row r="64" spans="1:14" ht="28.5" customHeight="1">
      <c r="A64" s="19"/>
      <c r="B64" s="19" t="s">
        <v>65</v>
      </c>
      <c r="C64" s="32"/>
      <c r="D64" s="101" t="s">
        <v>66</v>
      </c>
      <c r="E64" s="101"/>
    </row>
    <row r="65" spans="1:10">
      <c r="A65" s="19"/>
      <c r="B65" s="19"/>
      <c r="C65" s="32"/>
      <c r="D65" s="44"/>
      <c r="E65" s="44"/>
    </row>
    <row r="66" spans="1:10">
      <c r="A66" s="19"/>
      <c r="B66" s="19"/>
      <c r="C66" s="32"/>
      <c r="D66" s="19"/>
      <c r="E66" s="19"/>
    </row>
    <row r="67" spans="1:10" ht="19.5" customHeight="1">
      <c r="A67" s="19"/>
      <c r="B67" s="19"/>
      <c r="C67" s="32"/>
      <c r="D67" s="19"/>
      <c r="E67" s="19"/>
    </row>
    <row r="68" spans="1:10">
      <c r="A68" s="19"/>
      <c r="B68" s="19"/>
      <c r="C68" s="32"/>
      <c r="D68" s="19"/>
      <c r="E68" s="19"/>
    </row>
    <row r="69" spans="1:10">
      <c r="A69" s="19"/>
      <c r="B69" s="19"/>
      <c r="C69" s="32"/>
      <c r="D69" s="19"/>
      <c r="E69" s="19"/>
    </row>
    <row r="70" spans="1:10">
      <c r="A70" s="19"/>
      <c r="B70" s="19"/>
      <c r="C70" s="32"/>
      <c r="D70" s="19"/>
      <c r="E70" s="19"/>
    </row>
    <row r="71" spans="1:10">
      <c r="A71" s="19"/>
      <c r="B71" s="19"/>
      <c r="C71" s="32"/>
      <c r="D71" s="19"/>
      <c r="E71" s="19"/>
    </row>
    <row r="72" spans="1:10">
      <c r="A72" s="19"/>
      <c r="B72" s="19"/>
      <c r="C72" s="32"/>
      <c r="D72" s="19"/>
      <c r="E72" s="19"/>
    </row>
    <row r="73" spans="1:10">
      <c r="A73" s="19"/>
      <c r="B73" s="19"/>
      <c r="C73" s="32"/>
      <c r="D73" s="19"/>
      <c r="E73" s="19"/>
    </row>
    <row r="74" spans="1:10">
      <c r="A74" s="19"/>
      <c r="B74" s="19"/>
      <c r="C74" s="32"/>
      <c r="D74" s="19"/>
      <c r="E74" s="19"/>
    </row>
    <row r="75" spans="1:10">
      <c r="A75" s="19"/>
      <c r="B75" s="19"/>
      <c r="C75" s="32"/>
      <c r="D75" s="19"/>
      <c r="E75" s="19"/>
    </row>
    <row r="76" spans="1:10">
      <c r="A76" s="19"/>
      <c r="B76" s="19"/>
      <c r="C76" s="32"/>
      <c r="D76" s="19"/>
      <c r="E76" s="19"/>
    </row>
    <row r="77" spans="1:10">
      <c r="A77" s="19"/>
      <c r="B77" s="19"/>
      <c r="C77" s="32"/>
      <c r="D77" s="19"/>
      <c r="E77" s="19"/>
    </row>
    <row r="78" spans="1:10" s="16" customFormat="1">
      <c r="A78" s="19"/>
      <c r="B78" s="19"/>
      <c r="C78" s="32"/>
      <c r="D78" s="19"/>
      <c r="E78" s="19"/>
      <c r="F78" s="54"/>
      <c r="G78" s="54"/>
      <c r="H78" s="54"/>
      <c r="I78" s="54"/>
      <c r="J78" s="54"/>
    </row>
    <row r="79" spans="1:10" s="16" customFormat="1">
      <c r="A79" s="19"/>
      <c r="B79" s="19"/>
      <c r="C79" s="32"/>
      <c r="D79" s="19"/>
      <c r="E79" s="19"/>
      <c r="F79" s="54"/>
      <c r="G79" s="54"/>
      <c r="H79" s="54"/>
      <c r="I79" s="54"/>
      <c r="J79" s="54"/>
    </row>
    <row r="80" spans="1:10" s="16" customFormat="1">
      <c r="A80" s="19"/>
      <c r="B80" s="19"/>
      <c r="C80" s="32"/>
      <c r="D80" s="19"/>
      <c r="E80" s="19"/>
      <c r="F80" s="54"/>
      <c r="G80" s="54"/>
      <c r="H80" s="54"/>
      <c r="I80" s="54"/>
      <c r="J80" s="54"/>
    </row>
    <row r="81" spans="1:10" s="16" customFormat="1">
      <c r="A81" s="19"/>
      <c r="B81" s="19"/>
      <c r="C81" s="32"/>
      <c r="D81" s="19"/>
      <c r="E81" s="19"/>
      <c r="F81" s="54"/>
      <c r="G81" s="54"/>
      <c r="H81" s="54"/>
      <c r="I81" s="54"/>
      <c r="J81" s="54"/>
    </row>
    <row r="82" spans="1:10" s="16" customFormat="1">
      <c r="A82" s="19"/>
      <c r="B82" s="19"/>
      <c r="C82" s="32"/>
      <c r="D82" s="19"/>
      <c r="E82" s="19"/>
      <c r="F82" s="54"/>
      <c r="G82" s="54"/>
      <c r="H82" s="54"/>
      <c r="I82" s="54"/>
      <c r="J82" s="54"/>
    </row>
    <row r="83" spans="1:10" s="16" customFormat="1">
      <c r="A83" s="19"/>
      <c r="B83" s="19"/>
      <c r="C83" s="32"/>
      <c r="D83" s="19"/>
      <c r="E83" s="19"/>
      <c r="F83" s="54"/>
      <c r="G83" s="54"/>
      <c r="H83" s="54"/>
      <c r="I83" s="54"/>
      <c r="J83" s="54"/>
    </row>
    <row r="84" spans="1:10" s="16" customFormat="1">
      <c r="A84" s="19"/>
      <c r="B84" s="19"/>
      <c r="C84" s="32"/>
      <c r="D84" s="19"/>
      <c r="E84" s="19"/>
      <c r="F84" s="54"/>
      <c r="G84" s="54"/>
      <c r="H84" s="54"/>
      <c r="I84" s="54"/>
      <c r="J84" s="54"/>
    </row>
    <row r="85" spans="1:10" s="16" customFormat="1">
      <c r="A85" s="19"/>
      <c r="B85" s="19"/>
      <c r="C85" s="32"/>
      <c r="D85" s="19"/>
      <c r="E85" s="19"/>
      <c r="F85" s="54"/>
      <c r="G85" s="54"/>
      <c r="H85" s="54"/>
      <c r="I85" s="54"/>
      <c r="J85" s="54"/>
    </row>
    <row r="86" spans="1:10" s="16" customFormat="1">
      <c r="A86" s="19"/>
      <c r="B86" s="19"/>
      <c r="C86" s="32"/>
      <c r="D86" s="19"/>
      <c r="E86" s="19"/>
      <c r="F86" s="54"/>
      <c r="G86" s="54"/>
      <c r="H86" s="54"/>
      <c r="I86" s="54"/>
      <c r="J86" s="54"/>
    </row>
    <row r="87" spans="1:10" s="16" customFormat="1">
      <c r="A87" s="19"/>
      <c r="B87" s="19"/>
      <c r="C87" s="32"/>
      <c r="D87" s="19"/>
      <c r="E87" s="19"/>
      <c r="F87" s="54"/>
      <c r="G87" s="54"/>
      <c r="H87" s="54"/>
      <c r="I87" s="54"/>
      <c r="J87" s="54"/>
    </row>
    <row r="88" spans="1:10" s="16" customFormat="1">
      <c r="A88" s="19"/>
      <c r="B88" s="19"/>
      <c r="C88" s="32"/>
      <c r="D88" s="19"/>
      <c r="E88" s="19"/>
      <c r="F88" s="54"/>
      <c r="G88" s="54"/>
      <c r="H88" s="54"/>
      <c r="I88" s="54"/>
      <c r="J88" s="54"/>
    </row>
    <row r="89" spans="1:10" s="16" customFormat="1">
      <c r="A89" s="19"/>
      <c r="B89" s="19"/>
      <c r="C89" s="32"/>
      <c r="D89" s="19"/>
      <c r="E89" s="19"/>
      <c r="F89" s="54"/>
      <c r="G89" s="54"/>
      <c r="H89" s="54"/>
      <c r="I89" s="54"/>
      <c r="J89" s="54"/>
    </row>
    <row r="90" spans="1:10" s="16" customFormat="1">
      <c r="A90" s="19"/>
      <c r="B90" s="19"/>
      <c r="C90" s="32"/>
      <c r="D90" s="19"/>
      <c r="E90" s="19"/>
      <c r="F90" s="54"/>
      <c r="G90" s="54"/>
      <c r="H90" s="54"/>
      <c r="I90" s="54"/>
      <c r="J90" s="54"/>
    </row>
    <row r="91" spans="1:10" s="16" customFormat="1">
      <c r="A91" s="19"/>
      <c r="B91" s="19"/>
      <c r="C91" s="32"/>
      <c r="D91" s="19"/>
      <c r="E91" s="19"/>
      <c r="F91" s="54"/>
      <c r="G91" s="54"/>
      <c r="H91" s="54"/>
      <c r="I91" s="54"/>
      <c r="J91" s="54"/>
    </row>
    <row r="92" spans="1:10" s="16" customFormat="1">
      <c r="A92" s="19"/>
      <c r="B92" s="19"/>
      <c r="C92" s="32"/>
      <c r="D92" s="19"/>
      <c r="E92" s="19"/>
      <c r="F92" s="54"/>
      <c r="G92" s="54"/>
      <c r="H92" s="54"/>
      <c r="I92" s="54"/>
      <c r="J92" s="54"/>
    </row>
    <row r="93" spans="1:10" s="16" customFormat="1">
      <c r="A93" s="19"/>
      <c r="B93" s="19"/>
      <c r="C93" s="32"/>
      <c r="D93" s="19"/>
      <c r="E93" s="19"/>
      <c r="F93" s="54"/>
      <c r="G93" s="54"/>
      <c r="H93" s="54"/>
      <c r="I93" s="54"/>
      <c r="J93" s="54"/>
    </row>
    <row r="94" spans="1:10" s="16" customFormat="1">
      <c r="A94" s="19"/>
      <c r="B94" s="19"/>
      <c r="C94" s="32"/>
      <c r="D94" s="19"/>
      <c r="E94" s="19"/>
      <c r="F94" s="54"/>
      <c r="G94" s="54"/>
      <c r="H94" s="54"/>
      <c r="I94" s="54"/>
      <c r="J94" s="54"/>
    </row>
    <row r="95" spans="1:10" s="16" customFormat="1">
      <c r="A95" s="19"/>
      <c r="B95" s="19"/>
      <c r="C95" s="32"/>
      <c r="D95" s="19"/>
      <c r="E95" s="19"/>
      <c r="F95" s="54"/>
      <c r="G95" s="54"/>
      <c r="H95" s="54"/>
      <c r="I95" s="54"/>
      <c r="J95" s="54"/>
    </row>
    <row r="96" spans="1:10" s="16" customFormat="1">
      <c r="A96" s="19"/>
      <c r="B96" s="19"/>
      <c r="C96" s="32"/>
      <c r="D96" s="19"/>
      <c r="E96" s="19"/>
      <c r="F96" s="54"/>
      <c r="G96" s="54"/>
      <c r="H96" s="54"/>
      <c r="I96" s="54"/>
      <c r="J96" s="54"/>
    </row>
    <row r="97" spans="1:10" s="16" customFormat="1">
      <c r="A97" s="19"/>
      <c r="B97" s="19"/>
      <c r="C97" s="32"/>
      <c r="D97" s="19"/>
      <c r="E97" s="19"/>
      <c r="F97" s="54"/>
      <c r="G97" s="54"/>
      <c r="H97" s="54"/>
      <c r="I97" s="54"/>
      <c r="J97" s="54"/>
    </row>
    <row r="98" spans="1:10" s="16" customFormat="1">
      <c r="A98" s="19"/>
      <c r="B98" s="19"/>
      <c r="C98" s="32"/>
      <c r="D98" s="19"/>
      <c r="E98" s="19"/>
      <c r="F98" s="54"/>
      <c r="G98" s="54"/>
      <c r="H98" s="54"/>
      <c r="I98" s="54"/>
      <c r="J98" s="54"/>
    </row>
    <row r="99" spans="1:10" s="16" customFormat="1">
      <c r="A99" s="19"/>
      <c r="B99" s="19"/>
      <c r="C99" s="32"/>
      <c r="D99" s="19"/>
      <c r="E99" s="19"/>
      <c r="F99" s="54"/>
      <c r="G99" s="54"/>
      <c r="H99" s="54"/>
      <c r="I99" s="54"/>
      <c r="J99" s="54"/>
    </row>
    <row r="100" spans="1:10" s="16" customFormat="1">
      <c r="A100" s="19"/>
      <c r="B100" s="19"/>
      <c r="C100" s="32"/>
      <c r="D100" s="19"/>
      <c r="E100" s="19"/>
      <c r="F100" s="54"/>
      <c r="G100" s="54"/>
      <c r="H100" s="54"/>
      <c r="I100" s="54"/>
      <c r="J100" s="54"/>
    </row>
    <row r="101" spans="1:10" s="16" customFormat="1">
      <c r="A101" s="19"/>
      <c r="B101" s="19"/>
      <c r="C101" s="32"/>
      <c r="D101" s="19"/>
      <c r="E101" s="19"/>
      <c r="F101" s="54"/>
      <c r="G101" s="54"/>
      <c r="H101" s="54"/>
      <c r="I101" s="54"/>
      <c r="J101" s="54"/>
    </row>
  </sheetData>
  <mergeCells count="21">
    <mergeCell ref="C3:E3"/>
    <mergeCell ref="A4:E4"/>
    <mergeCell ref="A5:B5"/>
    <mergeCell ref="C5:E5"/>
    <mergeCell ref="C1:E1"/>
    <mergeCell ref="C2:E2"/>
    <mergeCell ref="D64:E64"/>
    <mergeCell ref="D61:E61"/>
    <mergeCell ref="A9:B9"/>
    <mergeCell ref="C9:E9"/>
    <mergeCell ref="A10:B10"/>
    <mergeCell ref="C10:E10"/>
    <mergeCell ref="A11:B11"/>
    <mergeCell ref="B12:C12"/>
    <mergeCell ref="A56:E56"/>
    <mergeCell ref="A6:B6"/>
    <mergeCell ref="C6:E6"/>
    <mergeCell ref="A7:B7"/>
    <mergeCell ref="C7:E7"/>
    <mergeCell ref="A8:B8"/>
    <mergeCell ref="C8:E8"/>
  </mergeCells>
  <pageMargins left="0.35433070866141736" right="0.15748031496062992" top="0.55118110236220474" bottom="0.55118110236220474" header="0" footer="0"/>
  <pageSetup paperSize="9" scale="76" orientation="portrait" r:id="rId1"/>
  <rowBreaks count="2" manualBreakCount="2">
    <brk id="27" max="4" man="1"/>
    <brk id="64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"/>
  <sheetViews>
    <sheetView tabSelected="1" view="pageBreakPreview" zoomScaleSheetLayoutView="100" workbookViewId="0">
      <selection activeCell="A4" sqref="A4:E4"/>
    </sheetView>
  </sheetViews>
  <sheetFormatPr defaultRowHeight="15"/>
  <cols>
    <col min="1" max="1" width="5.85546875" style="15" customWidth="1"/>
    <col min="2" max="2" width="34.42578125" style="16" customWidth="1"/>
    <col min="3" max="3" width="54.42578125" style="33" customWidth="1"/>
    <col min="4" max="4" width="12.7109375" style="17" customWidth="1"/>
    <col min="5" max="5" width="15.28515625" style="18" customWidth="1"/>
    <col min="6" max="6" width="29" style="51" customWidth="1"/>
    <col min="7" max="7" width="27.85546875" style="51" customWidth="1"/>
    <col min="8" max="8" width="16.28515625" style="51" customWidth="1"/>
    <col min="9" max="9" width="24.42578125" style="55" customWidth="1"/>
    <col min="10" max="10" width="9.140625" style="55"/>
  </cols>
  <sheetData>
    <row r="1" spans="1:10">
      <c r="B1" s="16" t="s">
        <v>118</v>
      </c>
      <c r="C1" s="114"/>
      <c r="D1" s="114"/>
      <c r="E1" s="114"/>
    </row>
    <row r="2" spans="1:10">
      <c r="A2" s="1"/>
      <c r="B2" s="47"/>
      <c r="C2" s="109" t="s">
        <v>68</v>
      </c>
      <c r="D2" s="109"/>
      <c r="E2" s="109"/>
    </row>
    <row r="3" spans="1:10" ht="15" customHeight="1">
      <c r="A3" s="1"/>
      <c r="B3" s="47"/>
      <c r="C3" s="109" t="s">
        <v>0</v>
      </c>
      <c r="D3" s="109"/>
      <c r="E3" s="109"/>
    </row>
    <row r="4" spans="1:10" ht="82.5" customHeight="1">
      <c r="A4" s="110" t="s">
        <v>120</v>
      </c>
      <c r="B4" s="110"/>
      <c r="C4" s="110"/>
      <c r="D4" s="110"/>
      <c r="E4" s="111"/>
    </row>
    <row r="5" spans="1:10" ht="15" customHeight="1">
      <c r="A5" s="112" t="s">
        <v>1</v>
      </c>
      <c r="B5" s="93"/>
      <c r="C5" s="104" t="s">
        <v>117</v>
      </c>
      <c r="D5" s="104"/>
      <c r="E5" s="113"/>
    </row>
    <row r="6" spans="1:10">
      <c r="A6" s="92" t="s">
        <v>2</v>
      </c>
      <c r="B6" s="93"/>
      <c r="C6" s="94">
        <v>12508.7</v>
      </c>
      <c r="D6" s="95"/>
      <c r="E6" s="95"/>
    </row>
    <row r="7" spans="1:10">
      <c r="A7" s="96" t="s">
        <v>3</v>
      </c>
      <c r="B7" s="97"/>
      <c r="C7" s="98">
        <v>12365.1</v>
      </c>
      <c r="D7" s="99"/>
      <c r="E7" s="100"/>
    </row>
    <row r="8" spans="1:10">
      <c r="A8" s="96" t="s">
        <v>4</v>
      </c>
      <c r="B8" s="97"/>
      <c r="C8" s="98">
        <v>143.6</v>
      </c>
      <c r="D8" s="99"/>
      <c r="E8" s="100"/>
    </row>
    <row r="9" spans="1:10">
      <c r="A9" s="96" t="s">
        <v>70</v>
      </c>
      <c r="B9" s="97"/>
      <c r="C9" s="98">
        <v>2616.1000000000004</v>
      </c>
      <c r="D9" s="99"/>
      <c r="E9" s="100"/>
    </row>
    <row r="10" spans="1:10">
      <c r="A10" s="96" t="s">
        <v>69</v>
      </c>
      <c r="B10" s="97"/>
      <c r="C10" s="98">
        <v>6433.8</v>
      </c>
      <c r="D10" s="99"/>
      <c r="E10" s="100"/>
    </row>
    <row r="11" spans="1:10" ht="51">
      <c r="A11" s="102" t="s">
        <v>5</v>
      </c>
      <c r="B11" s="103"/>
      <c r="C11" s="22" t="s">
        <v>6</v>
      </c>
      <c r="D11" s="2" t="s">
        <v>8</v>
      </c>
      <c r="E11" s="2" t="s">
        <v>7</v>
      </c>
    </row>
    <row r="12" spans="1:10">
      <c r="A12" s="3" t="s">
        <v>9</v>
      </c>
      <c r="B12" s="104" t="s">
        <v>10</v>
      </c>
      <c r="C12" s="105"/>
      <c r="D12" s="4"/>
      <c r="E12" s="5"/>
    </row>
    <row r="13" spans="1:10" ht="96">
      <c r="A13" s="3">
        <v>1</v>
      </c>
      <c r="B13" s="12" t="s">
        <v>11</v>
      </c>
      <c r="C13" s="23" t="s">
        <v>98</v>
      </c>
      <c r="D13" s="6">
        <v>528631.18180431507</v>
      </c>
      <c r="E13" s="6">
        <v>3.5217567360071724</v>
      </c>
      <c r="F13" s="124"/>
    </row>
    <row r="14" spans="1:10" s="42" customFormat="1" ht="38.25">
      <c r="A14" s="76" t="s">
        <v>75</v>
      </c>
      <c r="B14" s="74" t="s">
        <v>92</v>
      </c>
      <c r="C14" s="40" t="s">
        <v>99</v>
      </c>
      <c r="D14" s="41">
        <v>13428.397767486591</v>
      </c>
      <c r="E14" s="6">
        <v>8.9460387353645809E-2</v>
      </c>
      <c r="F14" s="90"/>
      <c r="G14" s="90"/>
      <c r="H14" s="51"/>
      <c r="I14" s="91"/>
      <c r="J14" s="56"/>
    </row>
    <row r="15" spans="1:10" ht="108">
      <c r="A15" s="3">
        <v>2</v>
      </c>
      <c r="B15" s="12" t="s">
        <v>12</v>
      </c>
      <c r="C15" s="23" t="s">
        <v>100</v>
      </c>
      <c r="D15" s="6">
        <v>341787.40202865191</v>
      </c>
      <c r="E15" s="6">
        <v>2.2769978896598091</v>
      </c>
    </row>
    <row r="16" spans="1:10" ht="24">
      <c r="A16" s="3">
        <v>3</v>
      </c>
      <c r="B16" s="12" t="s">
        <v>13</v>
      </c>
      <c r="C16" s="24" t="s">
        <v>73</v>
      </c>
      <c r="D16" s="7">
        <v>349709.53879877349</v>
      </c>
      <c r="E16" s="6">
        <v>2.3297754016456111</v>
      </c>
    </row>
    <row r="17" spans="1:10" ht="25.5">
      <c r="A17" s="8">
        <v>4</v>
      </c>
      <c r="B17" s="20" t="s">
        <v>14</v>
      </c>
      <c r="C17" s="25"/>
      <c r="D17" s="118">
        <v>1045632.1416675964</v>
      </c>
      <c r="E17" s="115">
        <v>6.9660325857709458</v>
      </c>
    </row>
    <row r="18" spans="1:10" ht="34.5" customHeight="1">
      <c r="A18" s="3" t="s">
        <v>15</v>
      </c>
      <c r="B18" s="74" t="s">
        <v>81</v>
      </c>
      <c r="C18" s="26" t="s">
        <v>104</v>
      </c>
      <c r="D18" s="119">
        <v>0</v>
      </c>
      <c r="E18" s="116"/>
    </row>
    <row r="19" spans="1:10" ht="51" customHeight="1">
      <c r="A19" s="3" t="s">
        <v>16</v>
      </c>
      <c r="B19" s="74" t="s">
        <v>111</v>
      </c>
      <c r="C19" s="26" t="s">
        <v>93</v>
      </c>
      <c r="D19" s="119">
        <v>0</v>
      </c>
      <c r="E19" s="116"/>
    </row>
    <row r="20" spans="1:10" ht="34.5" customHeight="1">
      <c r="A20" s="3" t="s">
        <v>17</v>
      </c>
      <c r="B20" s="74" t="s">
        <v>94</v>
      </c>
      <c r="C20" s="26" t="s">
        <v>93</v>
      </c>
      <c r="D20" s="119">
        <v>0</v>
      </c>
      <c r="E20" s="116"/>
    </row>
    <row r="21" spans="1:10" ht="25.5">
      <c r="A21" s="3" t="s">
        <v>19</v>
      </c>
      <c r="B21" s="74" t="s">
        <v>113</v>
      </c>
      <c r="C21" s="26" t="s">
        <v>83</v>
      </c>
      <c r="D21" s="119">
        <v>0</v>
      </c>
      <c r="E21" s="116"/>
    </row>
    <row r="22" spans="1:10" ht="21.75" customHeight="1">
      <c r="A22" s="3" t="s">
        <v>20</v>
      </c>
      <c r="B22" s="74" t="s">
        <v>112</v>
      </c>
      <c r="C22" s="26" t="s">
        <v>52</v>
      </c>
      <c r="D22" s="119">
        <v>0</v>
      </c>
      <c r="E22" s="116"/>
    </row>
    <row r="23" spans="1:10" ht="66" customHeight="1">
      <c r="A23" s="3" t="s">
        <v>21</v>
      </c>
      <c r="B23" s="34" t="s">
        <v>107</v>
      </c>
      <c r="C23" s="26" t="s">
        <v>84</v>
      </c>
      <c r="D23" s="119">
        <v>0</v>
      </c>
      <c r="E23" s="116"/>
    </row>
    <row r="24" spans="1:10" ht="40.5" customHeight="1">
      <c r="A24" s="3" t="s">
        <v>22</v>
      </c>
      <c r="B24" s="34" t="s">
        <v>105</v>
      </c>
      <c r="C24" s="26" t="s">
        <v>84</v>
      </c>
      <c r="D24" s="119">
        <v>0</v>
      </c>
      <c r="E24" s="116"/>
    </row>
    <row r="25" spans="1:10" ht="25.5">
      <c r="A25" s="3" t="s">
        <v>23</v>
      </c>
      <c r="B25" s="74" t="s">
        <v>82</v>
      </c>
      <c r="C25" s="26" t="s">
        <v>84</v>
      </c>
      <c r="D25" s="119">
        <v>0</v>
      </c>
      <c r="E25" s="116"/>
    </row>
    <row r="26" spans="1:10" ht="51">
      <c r="A26" s="3" t="s">
        <v>95</v>
      </c>
      <c r="B26" s="74" t="s">
        <v>110</v>
      </c>
      <c r="C26" s="26" t="s">
        <v>84</v>
      </c>
      <c r="D26" s="119">
        <v>0</v>
      </c>
      <c r="E26" s="116"/>
    </row>
    <row r="27" spans="1:10" ht="38.25">
      <c r="A27" s="3" t="s">
        <v>96</v>
      </c>
      <c r="B27" s="61" t="s">
        <v>109</v>
      </c>
      <c r="C27" s="62" t="s">
        <v>108</v>
      </c>
      <c r="D27" s="120">
        <v>0</v>
      </c>
      <c r="E27" s="117"/>
    </row>
    <row r="28" spans="1:10" ht="25.5">
      <c r="A28" s="3">
        <v>5</v>
      </c>
      <c r="B28" s="12" t="s">
        <v>25</v>
      </c>
      <c r="C28" s="27"/>
      <c r="D28" s="7">
        <v>1197110.1602322236</v>
      </c>
      <c r="E28" s="6">
        <v>7.9751836737112534</v>
      </c>
    </row>
    <row r="29" spans="1:10" s="37" customFormat="1">
      <c r="A29" s="36" t="s">
        <v>26</v>
      </c>
      <c r="B29" s="21" t="s">
        <v>27</v>
      </c>
      <c r="C29" s="38"/>
      <c r="D29" s="121">
        <v>617988.49532659154</v>
      </c>
      <c r="E29" s="115">
        <v>4.1170578299276475</v>
      </c>
      <c r="F29" s="52"/>
      <c r="G29" s="52"/>
      <c r="H29" s="52"/>
      <c r="I29" s="57"/>
      <c r="J29" s="57"/>
    </row>
    <row r="30" spans="1:10">
      <c r="A30" s="3" t="s">
        <v>28</v>
      </c>
      <c r="B30" s="74" t="s">
        <v>29</v>
      </c>
      <c r="C30" s="28" t="s">
        <v>86</v>
      </c>
      <c r="D30" s="122">
        <v>0</v>
      </c>
      <c r="E30" s="116"/>
    </row>
    <row r="31" spans="1:10" ht="25.5">
      <c r="A31" s="3" t="s">
        <v>30</v>
      </c>
      <c r="B31" s="74" t="s">
        <v>31</v>
      </c>
      <c r="C31" s="28" t="s">
        <v>87</v>
      </c>
      <c r="D31" s="122">
        <v>0</v>
      </c>
      <c r="E31" s="116"/>
    </row>
    <row r="32" spans="1:10">
      <c r="A32" s="3" t="s">
        <v>32</v>
      </c>
      <c r="B32" s="74" t="s">
        <v>33</v>
      </c>
      <c r="C32" s="28" t="s">
        <v>34</v>
      </c>
      <c r="D32" s="122">
        <v>0</v>
      </c>
      <c r="E32" s="116"/>
    </row>
    <row r="33" spans="1:10" ht="25.5">
      <c r="A33" s="3" t="s">
        <v>35</v>
      </c>
      <c r="B33" s="74" t="s">
        <v>36</v>
      </c>
      <c r="C33" s="28" t="s">
        <v>24</v>
      </c>
      <c r="D33" s="122">
        <v>0</v>
      </c>
      <c r="E33" s="116"/>
    </row>
    <row r="34" spans="1:10" ht="25.5">
      <c r="A34" s="3" t="s">
        <v>37</v>
      </c>
      <c r="B34" s="74" t="s">
        <v>38</v>
      </c>
      <c r="C34" s="28" t="s">
        <v>88</v>
      </c>
      <c r="D34" s="122">
        <v>0</v>
      </c>
      <c r="E34" s="116"/>
    </row>
    <row r="35" spans="1:10">
      <c r="A35" s="3" t="s">
        <v>101</v>
      </c>
      <c r="B35" s="74" t="s">
        <v>54</v>
      </c>
      <c r="C35" s="28" t="s">
        <v>89</v>
      </c>
      <c r="D35" s="122">
        <v>0</v>
      </c>
      <c r="E35" s="116"/>
    </row>
    <row r="36" spans="1:10" ht="25.5">
      <c r="A36" s="3" t="s">
        <v>39</v>
      </c>
      <c r="B36" s="74" t="s">
        <v>40</v>
      </c>
      <c r="C36" s="28" t="s">
        <v>18</v>
      </c>
      <c r="D36" s="123">
        <v>0</v>
      </c>
      <c r="E36" s="117"/>
    </row>
    <row r="37" spans="1:10">
      <c r="A37" s="36" t="s">
        <v>41</v>
      </c>
      <c r="B37" s="21" t="s">
        <v>42</v>
      </c>
      <c r="C37" s="21"/>
      <c r="D37" s="121">
        <v>579121.66490563226</v>
      </c>
      <c r="E37" s="115">
        <v>3.8581258437836081</v>
      </c>
    </row>
    <row r="38" spans="1:10" ht="25.5">
      <c r="A38" s="3" t="s">
        <v>43</v>
      </c>
      <c r="B38" s="74" t="s">
        <v>44</v>
      </c>
      <c r="C38" s="28" t="s">
        <v>45</v>
      </c>
      <c r="D38" s="122">
        <v>0</v>
      </c>
      <c r="E38" s="116"/>
    </row>
    <row r="39" spans="1:10" ht="25.5">
      <c r="A39" s="3" t="s">
        <v>46</v>
      </c>
      <c r="B39" s="74" t="s">
        <v>47</v>
      </c>
      <c r="C39" s="28" t="s">
        <v>90</v>
      </c>
      <c r="D39" s="122">
        <v>0</v>
      </c>
      <c r="E39" s="116"/>
    </row>
    <row r="40" spans="1:10">
      <c r="A40" s="3" t="s">
        <v>48</v>
      </c>
      <c r="B40" s="74" t="s">
        <v>49</v>
      </c>
      <c r="C40" s="28" t="s">
        <v>91</v>
      </c>
      <c r="D40" s="122">
        <v>0</v>
      </c>
      <c r="E40" s="116"/>
    </row>
    <row r="41" spans="1:10" ht="25.5">
      <c r="A41" s="3" t="s">
        <v>50</v>
      </c>
      <c r="B41" s="74" t="s">
        <v>51</v>
      </c>
      <c r="C41" s="28" t="s">
        <v>52</v>
      </c>
      <c r="D41" s="122">
        <v>0</v>
      </c>
      <c r="E41" s="116"/>
    </row>
    <row r="42" spans="1:10">
      <c r="A42" s="3" t="s">
        <v>53</v>
      </c>
      <c r="B42" s="14" t="s">
        <v>54</v>
      </c>
      <c r="C42" s="28" t="s">
        <v>18</v>
      </c>
      <c r="D42" s="122">
        <v>0</v>
      </c>
      <c r="E42" s="116"/>
    </row>
    <row r="43" spans="1:10">
      <c r="A43" s="3" t="s">
        <v>55</v>
      </c>
      <c r="B43" s="14" t="s">
        <v>57</v>
      </c>
      <c r="C43" s="29" t="s">
        <v>74</v>
      </c>
      <c r="D43" s="122">
        <v>0</v>
      </c>
      <c r="E43" s="116"/>
    </row>
    <row r="44" spans="1:10">
      <c r="A44" s="3" t="s">
        <v>102</v>
      </c>
      <c r="B44" s="14" t="s">
        <v>56</v>
      </c>
      <c r="C44" s="29" t="s">
        <v>85</v>
      </c>
      <c r="D44" s="123">
        <v>0</v>
      </c>
      <c r="E44" s="117"/>
    </row>
    <row r="45" spans="1:10" s="11" customFormat="1" ht="24">
      <c r="A45" s="3">
        <v>6</v>
      </c>
      <c r="B45" s="39" t="s">
        <v>79</v>
      </c>
      <c r="C45" s="30" t="s">
        <v>67</v>
      </c>
      <c r="D45" s="7">
        <v>201425.96651229885</v>
      </c>
      <c r="E45" s="6">
        <v>1.3419058103046868</v>
      </c>
      <c r="F45" s="53"/>
      <c r="G45" s="53"/>
      <c r="H45" s="53"/>
      <c r="I45" s="58"/>
      <c r="J45" s="58"/>
    </row>
    <row r="46" spans="1:10" ht="30" customHeight="1">
      <c r="A46" s="3">
        <v>7</v>
      </c>
      <c r="B46" s="12" t="s">
        <v>58</v>
      </c>
      <c r="C46" s="30" t="s">
        <v>103</v>
      </c>
      <c r="D46" s="7">
        <v>7261.0322461745263</v>
      </c>
      <c r="E46" s="6">
        <v>4.8373213884300034E-2</v>
      </c>
    </row>
    <row r="47" spans="1:10" ht="33" customHeight="1">
      <c r="A47" s="3">
        <v>8</v>
      </c>
      <c r="B47" s="12" t="s">
        <v>76</v>
      </c>
      <c r="C47" s="43" t="s">
        <v>97</v>
      </c>
      <c r="D47" s="7">
        <v>377185.19201471913</v>
      </c>
      <c r="E47" s="6">
        <v>2.5128190247235862</v>
      </c>
    </row>
    <row r="48" spans="1:10" ht="25.5">
      <c r="A48" s="3">
        <v>9</v>
      </c>
      <c r="B48" s="12" t="s">
        <v>59</v>
      </c>
      <c r="C48" s="43" t="s">
        <v>60</v>
      </c>
      <c r="D48" s="7">
        <v>112798.54124688738</v>
      </c>
      <c r="E48" s="6">
        <v>0.75146725377062484</v>
      </c>
    </row>
    <row r="49" spans="1:10" ht="38.25">
      <c r="A49" s="3">
        <v>10</v>
      </c>
      <c r="B49" s="12" t="s">
        <v>71</v>
      </c>
      <c r="C49" s="43" t="s">
        <v>60</v>
      </c>
      <c r="D49" s="7">
        <v>115484.22080038466</v>
      </c>
      <c r="E49" s="6">
        <v>0.76935933124135369</v>
      </c>
    </row>
    <row r="50" spans="1:10" ht="25.5">
      <c r="A50" s="3">
        <v>11</v>
      </c>
      <c r="B50" s="12" t="s">
        <v>77</v>
      </c>
      <c r="C50" s="43" t="s">
        <v>60</v>
      </c>
      <c r="D50" s="7">
        <v>446091.37383590452</v>
      </c>
      <c r="E50" s="6">
        <v>2.971874067888113</v>
      </c>
    </row>
    <row r="51" spans="1:10" s="71" customFormat="1" ht="31.5" customHeight="1">
      <c r="A51" s="3">
        <v>12</v>
      </c>
      <c r="B51" s="12" t="s">
        <v>80</v>
      </c>
      <c r="C51" s="43" t="s">
        <v>60</v>
      </c>
      <c r="D51" s="67">
        <v>67141.988837432946</v>
      </c>
      <c r="E51" s="69">
        <v>0.44730193676822894</v>
      </c>
      <c r="F51" s="54"/>
      <c r="G51" s="54"/>
      <c r="H51" s="54"/>
      <c r="I51" s="70"/>
      <c r="J51" s="70"/>
    </row>
    <row r="52" spans="1:10" s="71" customFormat="1" ht="25.5">
      <c r="A52" s="3"/>
      <c r="B52" s="12" t="s">
        <v>78</v>
      </c>
      <c r="C52" s="43"/>
      <c r="D52" s="67">
        <v>4790258.7400253629</v>
      </c>
      <c r="E52" s="69">
        <v>31.912846925375689</v>
      </c>
      <c r="F52" s="54"/>
      <c r="G52" s="54"/>
      <c r="H52" s="54"/>
      <c r="I52" s="70"/>
      <c r="J52" s="70"/>
    </row>
    <row r="53" spans="1:10" s="71" customFormat="1" ht="75.75" customHeight="1">
      <c r="A53" s="3"/>
      <c r="B53" s="12" t="s">
        <v>61</v>
      </c>
      <c r="C53" s="72" t="s">
        <v>72</v>
      </c>
      <c r="D53" s="73">
        <v>958051.74800507259</v>
      </c>
      <c r="E53" s="69">
        <v>6.3825693850751382</v>
      </c>
      <c r="F53" s="54"/>
      <c r="G53" s="54"/>
      <c r="H53" s="54"/>
      <c r="I53" s="70"/>
      <c r="J53" s="70"/>
    </row>
    <row r="54" spans="1:10" s="71" customFormat="1" ht="38.25">
      <c r="A54" s="13"/>
      <c r="B54" s="12" t="s">
        <v>62</v>
      </c>
      <c r="C54" s="31"/>
      <c r="D54" s="67">
        <v>5748310.4880304355</v>
      </c>
      <c r="E54" s="69">
        <v>38.295416310450825</v>
      </c>
      <c r="F54" s="54"/>
      <c r="G54" s="78"/>
      <c r="H54" s="54"/>
      <c r="I54" s="70"/>
      <c r="J54" s="70"/>
    </row>
    <row r="55" spans="1:10" s="63" customFormat="1" ht="12.75">
      <c r="A55" s="106" t="s">
        <v>114</v>
      </c>
      <c r="B55" s="107"/>
      <c r="C55" s="107"/>
      <c r="D55" s="107"/>
      <c r="E55" s="108"/>
    </row>
    <row r="56" spans="1:10" s="63" customFormat="1" ht="45.75" customHeight="1">
      <c r="A56" s="64" t="s">
        <v>115</v>
      </c>
      <c r="B56" s="65" t="s">
        <v>116</v>
      </c>
      <c r="C56" s="66"/>
      <c r="D56" s="67">
        <v>300208.80000000005</v>
      </c>
      <c r="E56" s="68">
        <v>2</v>
      </c>
    </row>
    <row r="57" spans="1:10">
      <c r="A57" s="32"/>
      <c r="B57" s="32"/>
      <c r="C57" s="32"/>
      <c r="D57" s="32"/>
      <c r="E57" s="32"/>
    </row>
    <row r="58" spans="1:10">
      <c r="A58" s="32"/>
      <c r="B58" s="32"/>
      <c r="C58" s="32"/>
      <c r="D58" s="32"/>
      <c r="E58" s="32"/>
    </row>
    <row r="59" spans="1:10">
      <c r="A59" s="32"/>
      <c r="B59" s="32"/>
      <c r="C59" s="32"/>
      <c r="D59" s="32"/>
      <c r="E59" s="32"/>
    </row>
    <row r="60" spans="1:10">
      <c r="A60" s="19"/>
      <c r="B60" s="19" t="s">
        <v>63</v>
      </c>
      <c r="C60" s="19"/>
      <c r="D60" s="101" t="s">
        <v>64</v>
      </c>
      <c r="E60" s="101"/>
    </row>
    <row r="61" spans="1:10">
      <c r="A61" s="19"/>
      <c r="B61" s="75"/>
      <c r="C61" s="75"/>
      <c r="D61" s="75"/>
      <c r="E61" s="75"/>
    </row>
    <row r="62" spans="1:10" ht="28.5" customHeight="1">
      <c r="A62" s="19"/>
      <c r="B62" s="19"/>
      <c r="C62" s="32"/>
      <c r="D62" s="19"/>
      <c r="E62" s="19"/>
    </row>
    <row r="63" spans="1:10" ht="28.5" customHeight="1">
      <c r="A63" s="19"/>
      <c r="B63" s="19" t="s">
        <v>65</v>
      </c>
      <c r="C63" s="32"/>
      <c r="D63" s="101" t="s">
        <v>66</v>
      </c>
      <c r="E63" s="101"/>
    </row>
    <row r="64" spans="1:10">
      <c r="A64" s="19"/>
      <c r="B64" s="19"/>
      <c r="C64" s="32"/>
      <c r="D64" s="75"/>
      <c r="E64" s="75"/>
    </row>
    <row r="65" spans="1:10">
      <c r="A65" s="19"/>
      <c r="B65" s="19"/>
      <c r="C65" s="32"/>
      <c r="D65" s="19"/>
      <c r="E65" s="19"/>
    </row>
    <row r="66" spans="1:10" ht="19.5" customHeight="1">
      <c r="A66" s="19"/>
      <c r="B66" s="19"/>
      <c r="C66" s="32"/>
      <c r="D66" s="19"/>
      <c r="E66" s="19"/>
    </row>
    <row r="67" spans="1:10">
      <c r="A67" s="19"/>
      <c r="B67" s="19"/>
      <c r="C67" s="32"/>
      <c r="D67" s="19"/>
      <c r="E67" s="19"/>
    </row>
    <row r="68" spans="1:10">
      <c r="A68" s="19"/>
      <c r="B68" s="19"/>
      <c r="C68" s="32"/>
      <c r="D68" s="19"/>
      <c r="E68" s="19"/>
    </row>
    <row r="69" spans="1:10">
      <c r="A69" s="19"/>
      <c r="B69" s="19"/>
      <c r="C69" s="32"/>
      <c r="D69" s="19"/>
      <c r="E69" s="19"/>
    </row>
    <row r="70" spans="1:10">
      <c r="A70" s="19"/>
      <c r="B70" s="19"/>
      <c r="C70" s="32"/>
      <c r="D70" s="19"/>
      <c r="E70" s="19"/>
    </row>
    <row r="71" spans="1:10">
      <c r="A71" s="19"/>
      <c r="B71" s="19"/>
      <c r="C71" s="32"/>
      <c r="D71" s="19"/>
      <c r="E71" s="19"/>
    </row>
    <row r="72" spans="1:10">
      <c r="A72" s="19"/>
      <c r="B72" s="19"/>
      <c r="C72" s="32"/>
      <c r="D72" s="19"/>
      <c r="E72" s="19"/>
    </row>
    <row r="73" spans="1:10">
      <c r="A73" s="19"/>
      <c r="B73" s="19"/>
      <c r="C73" s="32"/>
      <c r="D73" s="19"/>
      <c r="E73" s="19"/>
    </row>
    <row r="74" spans="1:10">
      <c r="A74" s="19"/>
      <c r="B74" s="19"/>
      <c r="C74" s="32"/>
      <c r="D74" s="19"/>
      <c r="E74" s="19"/>
    </row>
    <row r="75" spans="1:10">
      <c r="A75" s="19"/>
      <c r="B75" s="19"/>
      <c r="C75" s="32"/>
      <c r="D75" s="19"/>
      <c r="E75" s="19"/>
    </row>
    <row r="76" spans="1:10">
      <c r="A76" s="19"/>
      <c r="B76" s="19"/>
      <c r="C76" s="32"/>
      <c r="D76" s="19"/>
      <c r="E76" s="19"/>
    </row>
    <row r="77" spans="1:10" s="16" customFormat="1">
      <c r="A77" s="19"/>
      <c r="B77" s="19"/>
      <c r="C77" s="32"/>
      <c r="D77" s="19"/>
      <c r="E77" s="19"/>
      <c r="F77" s="54"/>
      <c r="G77" s="54"/>
      <c r="H77" s="54"/>
      <c r="I77" s="54"/>
      <c r="J77" s="54"/>
    </row>
    <row r="78" spans="1:10" s="16" customFormat="1">
      <c r="A78" s="19"/>
      <c r="B78" s="19"/>
      <c r="C78" s="32"/>
      <c r="D78" s="19"/>
      <c r="E78" s="19"/>
      <c r="F78" s="54"/>
      <c r="G78" s="54"/>
      <c r="H78" s="54"/>
      <c r="I78" s="54"/>
      <c r="J78" s="54"/>
    </row>
    <row r="79" spans="1:10" s="16" customFormat="1">
      <c r="A79" s="19"/>
      <c r="B79" s="19"/>
      <c r="C79" s="32"/>
      <c r="D79" s="19"/>
      <c r="E79" s="19"/>
      <c r="F79" s="54"/>
      <c r="G79" s="54"/>
      <c r="H79" s="54"/>
      <c r="I79" s="54"/>
      <c r="J79" s="54"/>
    </row>
    <row r="80" spans="1:10" s="16" customFormat="1">
      <c r="A80" s="19"/>
      <c r="B80" s="19"/>
      <c r="C80" s="32"/>
      <c r="D80" s="19"/>
      <c r="E80" s="19"/>
      <c r="F80" s="54"/>
      <c r="G80" s="54"/>
      <c r="H80" s="54"/>
      <c r="I80" s="54"/>
      <c r="J80" s="54"/>
    </row>
    <row r="81" spans="1:10" s="16" customFormat="1">
      <c r="A81" s="19"/>
      <c r="B81" s="19"/>
      <c r="C81" s="32"/>
      <c r="D81" s="19"/>
      <c r="E81" s="19"/>
      <c r="F81" s="54"/>
      <c r="G81" s="54"/>
      <c r="H81" s="54"/>
      <c r="I81" s="54"/>
      <c r="J81" s="54"/>
    </row>
    <row r="82" spans="1:10" s="16" customFormat="1">
      <c r="A82" s="19"/>
      <c r="B82" s="19"/>
      <c r="C82" s="32"/>
      <c r="D82" s="19"/>
      <c r="E82" s="19"/>
      <c r="F82" s="54"/>
      <c r="G82" s="54"/>
      <c r="H82" s="54"/>
      <c r="I82" s="54"/>
      <c r="J82" s="54"/>
    </row>
    <row r="83" spans="1:10" s="16" customFormat="1">
      <c r="A83" s="19"/>
      <c r="B83" s="19"/>
      <c r="C83" s="32"/>
      <c r="D83" s="19"/>
      <c r="E83" s="19"/>
      <c r="F83" s="54"/>
      <c r="G83" s="54"/>
      <c r="H83" s="54"/>
      <c r="I83" s="54"/>
      <c r="J83" s="54"/>
    </row>
    <row r="84" spans="1:10" s="16" customFormat="1">
      <c r="A84" s="19"/>
      <c r="B84" s="19"/>
      <c r="C84" s="32"/>
      <c r="D84" s="19"/>
      <c r="E84" s="19"/>
      <c r="F84" s="54"/>
      <c r="G84" s="54"/>
      <c r="H84" s="54"/>
      <c r="I84" s="54"/>
      <c r="J84" s="54"/>
    </row>
    <row r="85" spans="1:10" s="16" customFormat="1">
      <c r="A85" s="19"/>
      <c r="B85" s="19"/>
      <c r="C85" s="32"/>
      <c r="D85" s="19"/>
      <c r="E85" s="19"/>
      <c r="F85" s="54"/>
      <c r="G85" s="54"/>
      <c r="H85" s="54"/>
      <c r="I85" s="54"/>
      <c r="J85" s="54"/>
    </row>
    <row r="86" spans="1:10" s="16" customFormat="1">
      <c r="A86" s="19"/>
      <c r="B86" s="19"/>
      <c r="C86" s="32"/>
      <c r="D86" s="19"/>
      <c r="E86" s="19"/>
      <c r="F86" s="54"/>
      <c r="G86" s="54"/>
      <c r="H86" s="54"/>
      <c r="I86" s="54"/>
      <c r="J86" s="54"/>
    </row>
    <row r="87" spans="1:10" s="16" customFormat="1">
      <c r="A87" s="19"/>
      <c r="B87" s="19"/>
      <c r="C87" s="32"/>
      <c r="D87" s="19"/>
      <c r="E87" s="19"/>
      <c r="F87" s="54"/>
      <c r="G87" s="54"/>
      <c r="H87" s="54"/>
      <c r="I87" s="54"/>
      <c r="J87" s="54"/>
    </row>
    <row r="88" spans="1:10" s="16" customFormat="1">
      <c r="A88" s="19"/>
      <c r="B88" s="19"/>
      <c r="C88" s="32"/>
      <c r="D88" s="19"/>
      <c r="E88" s="19"/>
      <c r="F88" s="54"/>
      <c r="G88" s="54"/>
      <c r="H88" s="54"/>
      <c r="I88" s="54"/>
      <c r="J88" s="54"/>
    </row>
    <row r="89" spans="1:10" s="16" customFormat="1">
      <c r="A89" s="19"/>
      <c r="B89" s="19"/>
      <c r="C89" s="32"/>
      <c r="D89" s="19"/>
      <c r="E89" s="19"/>
      <c r="F89" s="54"/>
      <c r="G89" s="54"/>
      <c r="H89" s="54"/>
      <c r="I89" s="54"/>
      <c r="J89" s="54"/>
    </row>
    <row r="90" spans="1:10" s="16" customFormat="1">
      <c r="A90" s="19"/>
      <c r="B90" s="19"/>
      <c r="C90" s="32"/>
      <c r="D90" s="19"/>
      <c r="E90" s="19"/>
      <c r="F90" s="54"/>
      <c r="G90" s="54"/>
      <c r="H90" s="54"/>
      <c r="I90" s="54"/>
      <c r="J90" s="54"/>
    </row>
    <row r="91" spans="1:10" s="16" customFormat="1">
      <c r="A91" s="19"/>
      <c r="B91" s="19"/>
      <c r="C91" s="32"/>
      <c r="D91" s="19"/>
      <c r="E91" s="19"/>
      <c r="F91" s="54"/>
      <c r="G91" s="54"/>
      <c r="H91" s="54"/>
      <c r="I91" s="54"/>
      <c r="J91" s="54"/>
    </row>
    <row r="92" spans="1:10" s="16" customFormat="1">
      <c r="A92" s="19"/>
      <c r="B92" s="19"/>
      <c r="C92" s="32"/>
      <c r="D92" s="19"/>
      <c r="E92" s="19"/>
      <c r="F92" s="54"/>
      <c r="G92" s="54"/>
      <c r="H92" s="54"/>
      <c r="I92" s="54"/>
      <c r="J92" s="54"/>
    </row>
    <row r="93" spans="1:10" s="16" customFormat="1">
      <c r="A93" s="19"/>
      <c r="B93" s="19"/>
      <c r="C93" s="32"/>
      <c r="D93" s="19"/>
      <c r="E93" s="19"/>
      <c r="F93" s="54"/>
      <c r="G93" s="54"/>
      <c r="H93" s="54"/>
      <c r="I93" s="54"/>
      <c r="J93" s="54"/>
    </row>
    <row r="94" spans="1:10" s="16" customFormat="1">
      <c r="A94" s="19"/>
      <c r="B94" s="19"/>
      <c r="C94" s="32"/>
      <c r="D94" s="19"/>
      <c r="E94" s="19"/>
      <c r="F94" s="54"/>
      <c r="G94" s="54"/>
      <c r="H94" s="54"/>
      <c r="I94" s="54"/>
      <c r="J94" s="54"/>
    </row>
    <row r="95" spans="1:10" s="16" customFormat="1">
      <c r="A95" s="19"/>
      <c r="B95" s="19"/>
      <c r="C95" s="32"/>
      <c r="D95" s="19"/>
      <c r="E95" s="19"/>
      <c r="F95" s="54"/>
      <c r="G95" s="54"/>
      <c r="H95" s="54"/>
      <c r="I95" s="54"/>
      <c r="J95" s="54"/>
    </row>
    <row r="96" spans="1:10" s="16" customFormat="1">
      <c r="A96" s="19"/>
      <c r="B96" s="19"/>
      <c r="C96" s="32"/>
      <c r="D96" s="19"/>
      <c r="E96" s="19"/>
      <c r="F96" s="54"/>
      <c r="G96" s="54"/>
      <c r="H96" s="54"/>
      <c r="I96" s="54"/>
      <c r="J96" s="54"/>
    </row>
    <row r="97" spans="1:10" s="16" customFormat="1">
      <c r="A97" s="19"/>
      <c r="B97" s="19"/>
      <c r="C97" s="32"/>
      <c r="D97" s="19"/>
      <c r="E97" s="19"/>
      <c r="F97" s="54"/>
      <c r="G97" s="54"/>
      <c r="H97" s="54"/>
      <c r="I97" s="54"/>
      <c r="J97" s="54"/>
    </row>
    <row r="98" spans="1:10" s="16" customFormat="1">
      <c r="A98" s="19"/>
      <c r="B98" s="19"/>
      <c r="C98" s="32"/>
      <c r="D98" s="19"/>
      <c r="E98" s="19"/>
      <c r="F98" s="54"/>
      <c r="G98" s="54"/>
      <c r="H98" s="54"/>
      <c r="I98" s="54"/>
      <c r="J98" s="54"/>
    </row>
    <row r="99" spans="1:10" s="16" customFormat="1">
      <c r="A99" s="19"/>
      <c r="B99" s="19"/>
      <c r="C99" s="32"/>
      <c r="D99" s="19"/>
      <c r="E99" s="19"/>
      <c r="F99" s="54"/>
      <c r="G99" s="54"/>
      <c r="H99" s="54"/>
      <c r="I99" s="54"/>
      <c r="J99" s="54"/>
    </row>
    <row r="100" spans="1:10" s="16" customFormat="1">
      <c r="A100" s="19"/>
      <c r="B100" s="19"/>
      <c r="C100" s="32"/>
      <c r="D100" s="19"/>
      <c r="E100" s="19"/>
      <c r="F100" s="54"/>
      <c r="G100" s="54"/>
      <c r="H100" s="54"/>
      <c r="I100" s="54"/>
      <c r="J100" s="54"/>
    </row>
  </sheetData>
  <mergeCells count="24">
    <mergeCell ref="C1:E1"/>
    <mergeCell ref="C2:E2"/>
    <mergeCell ref="C3:E3"/>
    <mergeCell ref="A4:E4"/>
    <mergeCell ref="A5:B5"/>
    <mergeCell ref="C5:E5"/>
    <mergeCell ref="B12:C12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A55:E55"/>
    <mergeCell ref="D60:E60"/>
    <mergeCell ref="D63:E63"/>
    <mergeCell ref="E17:E27"/>
    <mergeCell ref="E29:E36"/>
    <mergeCell ref="E37:E44"/>
  </mergeCells>
  <pageMargins left="0.35433070866141736" right="0.15748031496062992" top="0.55118110236220474" bottom="0.55118110236220474" header="0" footer="0"/>
  <pageSetup paperSize="9" scale="76" orientation="portrait" r:id="rId1"/>
  <rowBreaks count="2" manualBreakCount="2">
    <brk id="27" max="4" man="1"/>
    <brk id="6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Ош5-2025</vt:lpstr>
      <vt:lpstr>Ош5_2026+6,15%</vt:lpstr>
      <vt:lpstr>'Ош5_2026+6,15%'!Область_печати</vt:lpstr>
      <vt:lpstr>'Ош5-2025'!Область_печати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2023-02-21T02:44:04Z</cp:lastPrinted>
  <dcterms:created xsi:type="dcterms:W3CDTF">2013-11-22T03:06:34Z</dcterms:created>
  <dcterms:modified xsi:type="dcterms:W3CDTF">2026-02-17T09:26:47Z</dcterms:modified>
</cp:coreProperties>
</file>