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8515" windowHeight="12300"/>
  </bookViews>
  <sheets>
    <sheet name="65+6,15%" sheetId="1" r:id="rId1"/>
  </sheets>
  <definedNames>
    <definedName name="_xlnm.Print_Area" localSheetId="0">'65+6,15%'!$A$1:$E$65</definedName>
  </definedNames>
  <calcPr calcId="125725"/>
</workbook>
</file>

<file path=xl/calcChain.xml><?xml version="1.0" encoding="utf-8"?>
<calcChain xmlns="http://schemas.openxmlformats.org/spreadsheetml/2006/main">
  <c r="F50" i="1"/>
  <c r="D51"/>
  <c r="D52" s="1"/>
  <c r="D53" s="1"/>
  <c r="C6" l="1"/>
  <c r="F55" s="1"/>
  <c r="E53" l="1"/>
  <c r="D55"/>
  <c r="D56"/>
  <c r="E50"/>
  <c r="E17"/>
  <c r="E28"/>
  <c r="E27"/>
  <c r="E13"/>
  <c r="E15"/>
  <c r="E36"/>
  <c r="E44"/>
  <c r="E47"/>
  <c r="E14"/>
  <c r="E16"/>
  <c r="E45"/>
  <c r="E48"/>
  <c r="E46"/>
  <c r="E49"/>
  <c r="G53" l="1"/>
  <c r="E51"/>
  <c r="E52" l="1"/>
</calcChain>
</file>

<file path=xl/sharedStrings.xml><?xml version="1.0" encoding="utf-8"?>
<sst xmlns="http://schemas.openxmlformats.org/spreadsheetml/2006/main" count="139" uniqueCount="127">
  <si>
    <t>Приложение №____________</t>
  </si>
  <si>
    <t>к Договору управления многоквартирным домом____</t>
  </si>
  <si>
    <t>Характеристика МКД</t>
  </si>
  <si>
    <t>м-н Горский,  65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</si>
  <si>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</si>
  <si>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</si>
  <si>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</si>
  <si>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</si>
  <si>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МОП</t>
  </si>
  <si>
    <t>Площадь дворовой территории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</si>
  <si>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</si>
  <si>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</si>
  <si>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</si>
  <si>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</si>
  <si>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</si>
  <si>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</si>
  <si>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</si>
  <si>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</si>
  <si>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</si>
  <si>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</si>
  <si>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</si>
  <si>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</si>
  <si>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</si>
  <si>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</si>
  <si>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</si>
  <si>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</si>
  <si>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3 раза в неделю</t>
  </si>
  <si>
    <t>4.2.</t>
  </si>
  <si>
    <t>4.3.</t>
  </si>
  <si>
    <t>мытье полов кабины лифтов</t>
  </si>
  <si>
    <t>2 раза в неделю</t>
  </si>
  <si>
    <t>4.4.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</si>
  <si>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</si>
  <si>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</si>
  <si>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</si>
  <si>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1 раз в месяц</t>
  </si>
  <si>
    <t>4.6.</t>
  </si>
  <si>
    <t>4.7.</t>
  </si>
  <si>
    <t>4.8.</t>
  </si>
  <si>
    <t>1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</si>
  <si>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</si>
  <si>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</si>
  <si>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</si>
  <si>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</si>
  <si>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</si>
  <si>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</si>
  <si>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</si>
  <si>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</si>
  <si>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</si>
  <si>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</si>
  <si>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</si>
  <si>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</si>
  <si>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</si>
  <si>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</si>
  <si>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</si>
  <si>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</si>
  <si>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</si>
  <si>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</si>
  <si>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</si>
  <si>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5.1.8.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</si>
  <si>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</si>
  <si>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</si>
  <si>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</si>
  <si>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</si>
  <si>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</si>
  <si>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</si>
  <si>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</si>
  <si>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</si>
  <si>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</si>
  <si>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</si>
  <si>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</si>
  <si>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</si>
  <si>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</si>
  <si>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</si>
  <si>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</si>
  <si>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</si>
  <si>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озеленение, кошение газонов</t>
  </si>
  <si>
    <t>в течение летнего периода</t>
  </si>
  <si>
    <t>6.</t>
  </si>
  <si>
    <t>Автоуслуги по вывозу снега, механизированная уборка</t>
  </si>
  <si>
    <t>по мере необходимости (во время обильных снегопадов)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</si>
  <si>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</si>
  <si>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</si>
  <si>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</si>
  <si>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</si>
  <si>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</si>
  <si>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</si>
  <si>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</si>
  <si>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</si>
  <si>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t>Обслуживание  противопожарной автоматики</t>
  </si>
  <si>
    <t>14.</t>
  </si>
  <si>
    <t>ТЕКУЩЕЕ СОДЕРЖАНИЕ</t>
  </si>
  <si>
    <t>Текущее содержание и управленческие расходы</t>
  </si>
  <si>
    <t>Раздел 2. Дополнительные услуги и работы</t>
  </si>
  <si>
    <t xml:space="preserve">Сбор денежных средств для формирования резерва на текущий ремонт </t>
  </si>
  <si>
    <t>Директор ООО "КЖЭК "Горский"</t>
  </si>
  <si>
    <t>С.В. Занина</t>
  </si>
  <si>
    <t>Экономист</t>
  </si>
  <si>
    <t>М.А. Иващук</t>
  </si>
  <si>
    <t>по договору со специализированной организацией</t>
  </si>
  <si>
    <r>
      <t xml:space="preserve">Техническое обслуживание ИТП </t>
    </r>
    <r>
      <rPr>
        <sz val="12"/>
        <color indexed="8"/>
        <rFont val="Times New Roman"/>
        <family val="1"/>
        <charset val="204"/>
      </rPr>
      <t>(автоматизированный)</t>
    </r>
  </si>
  <si>
    <r>
      <t xml:space="preserve">Техническое обслуживание ОПУ </t>
    </r>
    <r>
      <rPr>
        <sz val="12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</si>
  <si>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ПЛАТА ЗА УПРАВЛЕНИЕ МНОГОКВАРТИРНЫМ ДОМОМ, 20%</t>
  </si>
  <si>
    <t>Размер платы за 1 кв.м. площади МКД в месяц, руб.</t>
  </si>
  <si>
    <t>Техническое обслуживание камер в лифтах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</si>
  <si>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</si>
  <si>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Косметический ремонт подъездов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</si>
  <si>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</si>
  <si>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уборка (подметание) пожарных переходов</t>
  </si>
  <si>
    <t xml:space="preserve">влажная протирка отопительных приборов </t>
  </si>
  <si>
    <t>мытье окон в местах общего пользования изнутри</t>
  </si>
  <si>
    <t>ежедневно</t>
  </si>
  <si>
    <t>1 раз в сутки в дни сильных снегопадов</t>
  </si>
  <si>
    <t>6 раз за сезон</t>
  </si>
  <si>
    <t>6 раз в неделю</t>
  </si>
  <si>
    <t>2 раза в год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</si>
  <si>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</si>
  <si>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</si>
  <si>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мытье стен, дверей, перил, плафонов, почтовых ящиков, шкафов для электрощитков и слаботочных устройств</t>
  </si>
  <si>
    <t>уборка крыльца</t>
  </si>
  <si>
    <t>4.9.</t>
  </si>
  <si>
    <t>мытье пожарных переходов</t>
  </si>
  <si>
    <t xml:space="preserve"> 1 раз в месяц в холодный период</t>
  </si>
  <si>
    <t xml:space="preserve"> 1 раз в месяц в теплый период</t>
  </si>
  <si>
    <t>Перечень и периодичность 
работ и услуг по содержанию общего имущества 
многоквартирного дома № 65 м-на Горский 
с 01.01.2026 по 31.12.2026 гг.</t>
  </si>
  <si>
    <t xml:space="preserve">1 этаж - 3 раза в неделю, выше 1 этажа - 2 раза в месяц </t>
  </si>
  <si>
    <t>мытье этажных холлов коридоров 
(подметание заменено на мытьё)</t>
  </si>
</sst>
</file>

<file path=xl/styles.xml><?xml version="1.0" encoding="utf-8"?>
<styleSheet xmlns="http://schemas.openxmlformats.org/spreadsheetml/2006/main">
  <numFmts count="2">
    <numFmt numFmtId="164" formatCode="0.0"/>
    <numFmt numFmtId="166" formatCode="#,##0.0000"/>
  </numFmts>
  <fonts count="34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i/>
      <sz val="12"/>
      <color indexed="1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i/>
      <sz val="12"/>
      <color theme="1"/>
      <name val="Calibri"/>
      <family val="2"/>
      <charset val="20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7" borderId="5" applyNumberFormat="0" applyAlignment="0" applyProtection="0"/>
    <xf numFmtId="0" fontId="6" fillId="20" borderId="6" applyNumberFormat="0" applyAlignment="0" applyProtection="0"/>
    <xf numFmtId="0" fontId="7" fillId="20" borderId="5" applyNumberFormat="0" applyAlignment="0" applyProtection="0"/>
    <xf numFmtId="0" fontId="8" fillId="0" borderId="7" applyNumberFormat="0" applyFill="0" applyAlignment="0" applyProtection="0"/>
    <xf numFmtId="0" fontId="9" fillId="0" borderId="8" applyNumberFormat="0" applyFill="0" applyAlignment="0" applyProtection="0"/>
    <xf numFmtId="0" fontId="10" fillId="0" borderId="9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10" applyNumberFormat="0" applyFill="0" applyAlignment="0" applyProtection="0"/>
    <xf numFmtId="0" fontId="12" fillId="21" borderId="11" applyNumberFormat="0" applyAlignment="0" applyProtection="0"/>
    <xf numFmtId="0" fontId="13" fillId="0" borderId="0" applyNumberFormat="0" applyFill="0" applyBorder="0" applyAlignment="0" applyProtection="0"/>
    <xf numFmtId="0" fontId="14" fillId="22" borderId="0" applyNumberFormat="0" applyBorder="0" applyAlignment="0" applyProtection="0"/>
    <xf numFmtId="0" fontId="3" fillId="0" borderId="0"/>
    <xf numFmtId="0" fontId="15" fillId="3" borderId="0" applyNumberFormat="0" applyBorder="0" applyAlignment="0" applyProtection="0"/>
    <xf numFmtId="0" fontId="16" fillId="0" borderId="0" applyNumberFormat="0" applyFill="0" applyBorder="0" applyAlignment="0" applyProtection="0"/>
    <xf numFmtId="0" fontId="17" fillId="23" borderId="12" applyNumberFormat="0" applyFont="0" applyAlignment="0" applyProtection="0"/>
    <xf numFmtId="0" fontId="18" fillId="0" borderId="13" applyNumberFormat="0" applyFill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</cellStyleXfs>
  <cellXfs count="84">
    <xf numFmtId="0" fontId="0" fillId="0" borderId="0" xfId="0"/>
    <xf numFmtId="0" fontId="21" fillId="0" borderId="0" xfId="0" applyFont="1" applyFill="1" applyAlignment="1">
      <alignment horizontal="center" vertical="center"/>
    </xf>
    <xf numFmtId="0" fontId="22" fillId="0" borderId="0" xfId="0" applyFont="1" applyFill="1" applyBorder="1" applyAlignment="1">
      <alignment horizontal="left" vertical="center" wrapText="1"/>
    </xf>
    <xf numFmtId="0" fontId="24" fillId="0" borderId="0" xfId="0" applyFont="1" applyFill="1"/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 wrapText="1"/>
    </xf>
    <xf numFmtId="2" fontId="23" fillId="0" borderId="1" xfId="0" applyNumberFormat="1" applyFont="1" applyFill="1" applyBorder="1" applyAlignment="1">
      <alignment horizontal="center" vertical="center" wrapText="1"/>
    </xf>
    <xf numFmtId="4" fontId="21" fillId="0" borderId="1" xfId="0" applyNumberFormat="1" applyFont="1" applyFill="1" applyBorder="1" applyAlignment="1">
      <alignment horizontal="center" vertical="center" wrapText="1"/>
    </xf>
    <xf numFmtId="0" fontId="23" fillId="0" borderId="1" xfId="0" quotePrefix="1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 wrapText="1"/>
    </xf>
    <xf numFmtId="164" fontId="25" fillId="0" borderId="1" xfId="0" applyNumberFormat="1" applyFont="1" applyFill="1" applyBorder="1" applyAlignment="1">
      <alignment horizontal="center" vertical="center" wrapText="1"/>
    </xf>
    <xf numFmtId="0" fontId="29" fillId="0" borderId="1" xfId="0" applyFont="1" applyFill="1" applyBorder="1"/>
    <xf numFmtId="10" fontId="24" fillId="0" borderId="0" xfId="0" applyNumberFormat="1" applyFont="1" applyFill="1"/>
    <xf numFmtId="0" fontId="2" fillId="0" borderId="1" xfId="0" applyFont="1" applyFill="1" applyBorder="1" applyAlignment="1">
      <alignment horizontal="center" vertical="center"/>
    </xf>
    <xf numFmtId="2" fontId="2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2" fontId="22" fillId="0" borderId="0" xfId="0" applyNumberFormat="1" applyFont="1" applyFill="1" applyBorder="1" applyAlignment="1">
      <alignment horizontal="center" vertical="center"/>
    </xf>
    <xf numFmtId="4" fontId="2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/>
    </xf>
    <xf numFmtId="4" fontId="25" fillId="0" borderId="0" xfId="0" applyNumberFormat="1" applyFont="1" applyFill="1"/>
    <xf numFmtId="0" fontId="25" fillId="0" borderId="0" xfId="0" applyFont="1" applyFill="1" applyAlignment="1">
      <alignment vertical="center" wrapText="1"/>
    </xf>
    <xf numFmtId="0" fontId="25" fillId="0" borderId="0" xfId="0" applyFont="1" applyFill="1" applyAlignment="1">
      <alignment horizontal="left" vertical="center" wrapText="1"/>
    </xf>
    <xf numFmtId="0" fontId="30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1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2" fontId="27" fillId="0" borderId="1" xfId="0" applyNumberFormat="1" applyFont="1" applyFill="1" applyBorder="1" applyAlignment="1">
      <alignment horizontal="center" vertical="center"/>
    </xf>
    <xf numFmtId="2" fontId="23" fillId="0" borderId="1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25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33" fillId="0" borderId="0" xfId="0" applyFont="1" applyFill="1"/>
    <xf numFmtId="0" fontId="25" fillId="0" borderId="1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4" fontId="21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4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4" fontId="25" fillId="0" borderId="1" xfId="0" applyNumberFormat="1" applyFont="1" applyFill="1" applyBorder="1" applyAlignment="1">
      <alignment horizontal="center" vertical="center" wrapText="1"/>
    </xf>
    <xf numFmtId="4" fontId="21" fillId="0" borderId="0" xfId="0" applyNumberFormat="1" applyFont="1" applyFill="1" applyBorder="1" applyAlignment="1">
      <alignment horizontal="center" vertical="center"/>
    </xf>
    <xf numFmtId="4" fontId="25" fillId="0" borderId="0" xfId="0" applyNumberFormat="1" applyFont="1" applyFill="1" applyAlignment="1">
      <alignment horizontal="center" vertical="center"/>
    </xf>
    <xf numFmtId="4" fontId="25" fillId="0" borderId="0" xfId="0" applyNumberFormat="1" applyFont="1" applyFill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/>
    </xf>
    <xf numFmtId="4" fontId="23" fillId="0" borderId="2" xfId="0" applyNumberFormat="1" applyFont="1" applyFill="1" applyBorder="1" applyAlignment="1">
      <alignment horizontal="center" vertical="center" wrapText="1"/>
    </xf>
    <xf numFmtId="4" fontId="24" fillId="0" borderId="4" xfId="0" applyNumberFormat="1" applyFont="1" applyFill="1" applyBorder="1" applyAlignment="1">
      <alignment horizontal="center" vertical="center"/>
    </xf>
    <xf numFmtId="4" fontId="24" fillId="0" borderId="3" xfId="0" applyNumberFormat="1" applyFont="1" applyFill="1" applyBorder="1" applyAlignment="1">
      <alignment horizontal="center" vertical="center"/>
    </xf>
    <xf numFmtId="4" fontId="28" fillId="0" borderId="14" xfId="0" applyNumberFormat="1" applyFont="1" applyFill="1" applyBorder="1" applyAlignment="1">
      <alignment horizontal="center" vertical="center"/>
    </xf>
    <xf numFmtId="4" fontId="28" fillId="0" borderId="15" xfId="0" applyNumberFormat="1" applyFont="1" applyFill="1" applyBorder="1" applyAlignment="1">
      <alignment horizontal="center" vertical="center"/>
    </xf>
    <xf numFmtId="4" fontId="28" fillId="0" borderId="16" xfId="0" applyNumberFormat="1" applyFont="1" applyFill="1" applyBorder="1" applyAlignment="1">
      <alignment horizontal="center" vertical="center"/>
    </xf>
    <xf numFmtId="4" fontId="21" fillId="0" borderId="14" xfId="0" applyNumberFormat="1" applyFont="1" applyFill="1" applyBorder="1" applyAlignment="1">
      <alignment horizontal="center" vertical="center"/>
    </xf>
    <xf numFmtId="4" fontId="21" fillId="0" borderId="15" xfId="0" applyNumberFormat="1" applyFont="1" applyFill="1" applyBorder="1" applyAlignment="1">
      <alignment horizontal="center" vertical="center"/>
    </xf>
    <xf numFmtId="4" fontId="21" fillId="0" borderId="16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/>
    </xf>
    <xf numFmtId="0" fontId="21" fillId="0" borderId="2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 wrapText="1" indent="11"/>
    </xf>
    <xf numFmtId="0" fontId="31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4" fontId="23" fillId="0" borderId="1" xfId="0" applyNumberFormat="1" applyFont="1" applyFill="1" applyBorder="1" applyAlignment="1">
      <alignment horizontal="center" vertical="center" wrapText="1"/>
    </xf>
    <xf numFmtId="4" fontId="25" fillId="0" borderId="1" xfId="0" applyNumberFormat="1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 wrapText="1"/>
    </xf>
    <xf numFmtId="4" fontId="23" fillId="0" borderId="4" xfId="0" applyNumberFormat="1" applyFont="1" applyFill="1" applyBorder="1" applyAlignment="1">
      <alignment horizontal="center" vertical="center" wrapText="1"/>
    </xf>
    <xf numFmtId="4" fontId="23" fillId="0" borderId="3" xfId="0" applyNumberFormat="1" applyFont="1" applyFill="1" applyBorder="1" applyAlignment="1">
      <alignment horizontal="center" vertical="center" wrapText="1"/>
    </xf>
    <xf numFmtId="4" fontId="24" fillId="0" borderId="0" xfId="0" applyNumberFormat="1" applyFont="1" applyFill="1" applyAlignment="1">
      <alignment horizontal="center" vertical="center"/>
    </xf>
    <xf numFmtId="4" fontId="33" fillId="0" borderId="0" xfId="0" applyNumberFormat="1" applyFont="1" applyFill="1" applyAlignment="1">
      <alignment horizontal="center" vertical="center"/>
    </xf>
    <xf numFmtId="166" fontId="24" fillId="0" borderId="0" xfId="0" applyNumberFormat="1" applyFont="1" applyFill="1" applyAlignment="1">
      <alignment horizontal="center" vertical="center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G102"/>
  <sheetViews>
    <sheetView tabSelected="1" view="pageBreakPreview" zoomScale="85" zoomScaleSheetLayoutView="85" workbookViewId="0">
      <selection activeCell="A3" sqref="A3:E3"/>
    </sheetView>
  </sheetViews>
  <sheetFormatPr defaultRowHeight="15.75"/>
  <cols>
    <col min="1" max="1" width="9.42578125" style="1" customWidth="1"/>
    <col min="2" max="2" width="43.85546875" style="25" customWidth="1"/>
    <col min="3" max="3" width="62.140625" style="33" customWidth="1"/>
    <col min="4" max="4" width="21.42578125" style="21" customWidth="1"/>
    <col min="5" max="5" width="22.42578125" style="48" customWidth="1"/>
    <col min="6" max="6" width="13.5703125" style="81" bestFit="1" customWidth="1"/>
    <col min="7" max="7" width="42" style="3" customWidth="1"/>
    <col min="8" max="8" width="12.42578125" style="3" bestFit="1" customWidth="1"/>
    <col min="9" max="9" width="9.140625" style="3"/>
    <col min="10" max="10" width="13.140625" style="3" bestFit="1" customWidth="1"/>
    <col min="11" max="16384" width="9.140625" style="3"/>
  </cols>
  <sheetData>
    <row r="1" spans="1:6">
      <c r="B1" s="2"/>
      <c r="C1" s="69" t="s">
        <v>0</v>
      </c>
      <c r="D1" s="69"/>
      <c r="E1" s="69"/>
    </row>
    <row r="2" spans="1:6">
      <c r="B2" s="2"/>
      <c r="C2" s="69" t="s">
        <v>1</v>
      </c>
      <c r="D2" s="69"/>
      <c r="E2" s="69"/>
    </row>
    <row r="3" spans="1:6" ht="104.25" customHeight="1">
      <c r="A3" s="70" t="s">
        <v>124</v>
      </c>
      <c r="B3" s="70"/>
      <c r="C3" s="70"/>
      <c r="D3" s="70"/>
      <c r="E3" s="71"/>
    </row>
    <row r="4" spans="1:6">
      <c r="A4" s="72" t="s">
        <v>2</v>
      </c>
      <c r="B4" s="65"/>
      <c r="C4" s="73" t="s">
        <v>3</v>
      </c>
      <c r="D4" s="73"/>
      <c r="E4" s="74"/>
    </row>
    <row r="5" spans="1:6">
      <c r="A5" s="72" t="s">
        <v>4</v>
      </c>
      <c r="B5" s="65"/>
      <c r="C5" s="75">
        <v>2</v>
      </c>
      <c r="D5" s="74"/>
      <c r="E5" s="74"/>
    </row>
    <row r="6" spans="1:6">
      <c r="A6" s="75" t="s">
        <v>5</v>
      </c>
      <c r="B6" s="65"/>
      <c r="C6" s="76">
        <f>C8+C7</f>
        <v>10554</v>
      </c>
      <c r="D6" s="77"/>
      <c r="E6" s="77"/>
    </row>
    <row r="7" spans="1:6">
      <c r="A7" s="53" t="s">
        <v>6</v>
      </c>
      <c r="B7" s="78"/>
      <c r="C7" s="55">
        <v>10142.299999999999</v>
      </c>
      <c r="D7" s="79"/>
      <c r="E7" s="80"/>
    </row>
    <row r="8" spans="1:6">
      <c r="A8" s="53" t="s">
        <v>7</v>
      </c>
      <c r="B8" s="54"/>
      <c r="C8" s="55">
        <v>411.7</v>
      </c>
      <c r="D8" s="56"/>
      <c r="E8" s="57"/>
    </row>
    <row r="9" spans="1:6">
      <c r="A9" s="53" t="s">
        <v>8</v>
      </c>
      <c r="B9" s="54"/>
      <c r="C9" s="55">
        <v>2289.5</v>
      </c>
      <c r="D9" s="56"/>
      <c r="E9" s="57"/>
    </row>
    <row r="10" spans="1:6">
      <c r="A10" s="53" t="s">
        <v>9</v>
      </c>
      <c r="B10" s="54"/>
      <c r="C10" s="55">
        <v>4247.8</v>
      </c>
      <c r="D10" s="56"/>
      <c r="E10" s="57"/>
    </row>
    <row r="11" spans="1:6" ht="47.25">
      <c r="A11" s="64" t="s">
        <v>10</v>
      </c>
      <c r="B11" s="65"/>
      <c r="C11" s="26" t="s">
        <v>11</v>
      </c>
      <c r="D11" s="46" t="s">
        <v>12</v>
      </c>
      <c r="E11" s="46" t="s">
        <v>103</v>
      </c>
    </row>
    <row r="12" spans="1:6">
      <c r="A12" s="66" t="s">
        <v>13</v>
      </c>
      <c r="B12" s="67"/>
      <c r="C12" s="67"/>
      <c r="D12" s="67"/>
      <c r="E12" s="68"/>
    </row>
    <row r="13" spans="1:6" ht="168.75" customHeight="1">
      <c r="A13" s="4" t="s">
        <v>14</v>
      </c>
      <c r="B13" s="5" t="s">
        <v>15</v>
      </c>
      <c r="C13" s="38" t="s">
        <v>116</v>
      </c>
      <c r="D13" s="41">
        <v>439108.2718934968</v>
      </c>
      <c r="E13" s="41">
        <f t="shared" ref="E13:E52" si="0">D13/$C$6/12</f>
        <v>3.4671552009782771</v>
      </c>
      <c r="F13" s="83">
        <v>1.0615000000000001</v>
      </c>
    </row>
    <row r="14" spans="1:6" ht="62.25" customHeight="1">
      <c r="A14" s="6" t="s">
        <v>16</v>
      </c>
      <c r="B14" s="7" t="s">
        <v>17</v>
      </c>
      <c r="C14" s="39" t="s">
        <v>107</v>
      </c>
      <c r="D14" s="44">
        <v>7996.6711369087852</v>
      </c>
      <c r="E14" s="44">
        <f t="shared" si="0"/>
        <v>6.3140919216322297E-2</v>
      </c>
    </row>
    <row r="15" spans="1:6" ht="173.25">
      <c r="A15" s="4" t="s">
        <v>18</v>
      </c>
      <c r="B15" s="5" t="s">
        <v>19</v>
      </c>
      <c r="C15" s="38" t="s">
        <v>117</v>
      </c>
      <c r="D15" s="41">
        <v>272471.75792394357</v>
      </c>
      <c r="E15" s="41">
        <f t="shared" si="0"/>
        <v>2.1514098755917472</v>
      </c>
    </row>
    <row r="16" spans="1:6" ht="31.5">
      <c r="A16" s="4" t="s">
        <v>20</v>
      </c>
      <c r="B16" s="5" t="s">
        <v>21</v>
      </c>
      <c r="C16" s="8" t="s">
        <v>22</v>
      </c>
      <c r="D16" s="41">
        <v>285288.2036723434</v>
      </c>
      <c r="E16" s="41">
        <f t="shared" si="0"/>
        <v>2.2526072553245484</v>
      </c>
    </row>
    <row r="17" spans="1:5" ht="31.5">
      <c r="A17" s="4" t="s">
        <v>23</v>
      </c>
      <c r="B17" s="5" t="s">
        <v>24</v>
      </c>
      <c r="C17" s="16"/>
      <c r="D17" s="61">
        <v>563414.12145030289</v>
      </c>
      <c r="E17" s="61">
        <f t="shared" si="0"/>
        <v>4.4486618142434375</v>
      </c>
    </row>
    <row r="18" spans="1:5" ht="31.5">
      <c r="A18" s="4" t="s">
        <v>25</v>
      </c>
      <c r="B18" s="10" t="s">
        <v>126</v>
      </c>
      <c r="C18" s="45" t="s">
        <v>125</v>
      </c>
      <c r="D18" s="62">
        <v>0</v>
      </c>
      <c r="E18" s="62"/>
    </row>
    <row r="19" spans="1:5">
      <c r="A19" s="4" t="s">
        <v>27</v>
      </c>
      <c r="B19" s="7" t="s">
        <v>108</v>
      </c>
      <c r="C19" s="42" t="s">
        <v>122</v>
      </c>
      <c r="D19" s="62">
        <v>0</v>
      </c>
      <c r="E19" s="62"/>
    </row>
    <row r="20" spans="1:5">
      <c r="A20" s="4" t="s">
        <v>28</v>
      </c>
      <c r="B20" s="7" t="s">
        <v>121</v>
      </c>
      <c r="C20" s="42" t="s">
        <v>123</v>
      </c>
      <c r="D20" s="62">
        <v>0</v>
      </c>
      <c r="E20" s="62"/>
    </row>
    <row r="21" spans="1:5" ht="24.75" customHeight="1">
      <c r="A21" s="4" t="s">
        <v>31</v>
      </c>
      <c r="B21" s="7" t="s">
        <v>29</v>
      </c>
      <c r="C21" s="42" t="s">
        <v>30</v>
      </c>
      <c r="D21" s="62">
        <v>0</v>
      </c>
      <c r="E21" s="62"/>
    </row>
    <row r="22" spans="1:5" ht="47.25">
      <c r="A22" s="4" t="s">
        <v>33</v>
      </c>
      <c r="B22" s="7" t="s">
        <v>118</v>
      </c>
      <c r="C22" s="28" t="s">
        <v>32</v>
      </c>
      <c r="D22" s="62">
        <v>0</v>
      </c>
      <c r="E22" s="62"/>
    </row>
    <row r="23" spans="1:5" ht="47.25">
      <c r="A23" s="4" t="s">
        <v>36</v>
      </c>
      <c r="B23" s="7" t="s">
        <v>34</v>
      </c>
      <c r="C23" s="28" t="s">
        <v>35</v>
      </c>
      <c r="D23" s="62">
        <v>0</v>
      </c>
      <c r="E23" s="62"/>
    </row>
    <row r="24" spans="1:5" ht="31.5">
      <c r="A24" s="4" t="s">
        <v>37</v>
      </c>
      <c r="B24" s="7" t="s">
        <v>109</v>
      </c>
      <c r="C24" s="28" t="s">
        <v>32</v>
      </c>
      <c r="D24" s="62">
        <v>0</v>
      </c>
      <c r="E24" s="62"/>
    </row>
    <row r="25" spans="1:5" ht="31.5">
      <c r="A25" s="4" t="s">
        <v>38</v>
      </c>
      <c r="B25" s="7" t="s">
        <v>110</v>
      </c>
      <c r="C25" s="28" t="s">
        <v>32</v>
      </c>
      <c r="D25" s="62">
        <v>0</v>
      </c>
      <c r="E25" s="62"/>
    </row>
    <row r="26" spans="1:5" ht="25.5" customHeight="1">
      <c r="A26" s="4" t="s">
        <v>120</v>
      </c>
      <c r="B26" s="7" t="s">
        <v>119</v>
      </c>
      <c r="C26" s="43" t="s">
        <v>30</v>
      </c>
      <c r="D26" s="63">
        <v>0</v>
      </c>
      <c r="E26" s="63"/>
    </row>
    <row r="27" spans="1:5" ht="31.5">
      <c r="A27" s="4" t="s">
        <v>40</v>
      </c>
      <c r="B27" s="5" t="s">
        <v>41</v>
      </c>
      <c r="C27" s="16"/>
      <c r="D27" s="41">
        <v>1111058.6699852587</v>
      </c>
      <c r="E27" s="41">
        <f t="shared" si="0"/>
        <v>8.7728086506321361</v>
      </c>
    </row>
    <row r="28" spans="1:5">
      <c r="A28" s="4" t="s">
        <v>42</v>
      </c>
      <c r="B28" s="11" t="s">
        <v>43</v>
      </c>
      <c r="C28" s="30"/>
      <c r="D28" s="58">
        <v>573565.82417658076</v>
      </c>
      <c r="E28" s="58">
        <f t="shared" si="0"/>
        <v>4.5288186483527637</v>
      </c>
    </row>
    <row r="29" spans="1:5">
      <c r="A29" s="4" t="s">
        <v>44</v>
      </c>
      <c r="B29" s="7" t="s">
        <v>45</v>
      </c>
      <c r="C29" s="12" t="s">
        <v>111</v>
      </c>
      <c r="D29" s="59">
        <v>0</v>
      </c>
      <c r="E29" s="59"/>
    </row>
    <row r="30" spans="1:5" ht="31.5">
      <c r="A30" s="4" t="s">
        <v>46</v>
      </c>
      <c r="B30" s="7" t="s">
        <v>47</v>
      </c>
      <c r="C30" s="12" t="s">
        <v>112</v>
      </c>
      <c r="D30" s="59">
        <v>0</v>
      </c>
      <c r="E30" s="59"/>
    </row>
    <row r="31" spans="1:5">
      <c r="A31" s="4" t="s">
        <v>48</v>
      </c>
      <c r="B31" s="7" t="s">
        <v>49</v>
      </c>
      <c r="C31" s="12" t="s">
        <v>50</v>
      </c>
      <c r="D31" s="59">
        <v>0</v>
      </c>
      <c r="E31" s="59"/>
    </row>
    <row r="32" spans="1:5" ht="31.5">
      <c r="A32" s="4" t="s">
        <v>51</v>
      </c>
      <c r="B32" s="7" t="s">
        <v>52</v>
      </c>
      <c r="C32" s="12" t="s">
        <v>39</v>
      </c>
      <c r="D32" s="59">
        <v>0</v>
      </c>
      <c r="E32" s="59"/>
    </row>
    <row r="33" spans="1:6" ht="31.5">
      <c r="A33" s="4" t="s">
        <v>53</v>
      </c>
      <c r="B33" s="7" t="s">
        <v>54</v>
      </c>
      <c r="C33" s="12" t="s">
        <v>113</v>
      </c>
      <c r="D33" s="59">
        <v>0</v>
      </c>
      <c r="E33" s="59"/>
    </row>
    <row r="34" spans="1:6">
      <c r="A34" s="4" t="s">
        <v>55</v>
      </c>
      <c r="B34" s="7" t="s">
        <v>73</v>
      </c>
      <c r="C34" s="12" t="s">
        <v>114</v>
      </c>
      <c r="D34" s="59">
        <v>0</v>
      </c>
      <c r="E34" s="59"/>
    </row>
    <row r="35" spans="1:6" ht="31.5">
      <c r="A35" s="4" t="s">
        <v>57</v>
      </c>
      <c r="B35" s="7" t="s">
        <v>58</v>
      </c>
      <c r="C35" s="28" t="s">
        <v>56</v>
      </c>
      <c r="D35" s="60">
        <v>0</v>
      </c>
      <c r="E35" s="60"/>
    </row>
    <row r="36" spans="1:6" s="37" customFormat="1">
      <c r="A36" s="35" t="s">
        <v>59</v>
      </c>
      <c r="B36" s="11" t="s">
        <v>61</v>
      </c>
      <c r="C36" s="36"/>
      <c r="D36" s="58">
        <v>537492.84580867784</v>
      </c>
      <c r="E36" s="58">
        <f t="shared" si="0"/>
        <v>4.2439900022793715</v>
      </c>
      <c r="F36" s="82"/>
    </row>
    <row r="37" spans="1:6" ht="31.5">
      <c r="A37" s="4" t="s">
        <v>60</v>
      </c>
      <c r="B37" s="7" t="s">
        <v>63</v>
      </c>
      <c r="C37" s="34" t="s">
        <v>64</v>
      </c>
      <c r="D37" s="59">
        <v>0</v>
      </c>
      <c r="E37" s="59"/>
    </row>
    <row r="38" spans="1:6" ht="31.5">
      <c r="A38" s="4" t="s">
        <v>62</v>
      </c>
      <c r="B38" s="7" t="s">
        <v>66</v>
      </c>
      <c r="C38" s="12" t="s">
        <v>67</v>
      </c>
      <c r="D38" s="59">
        <v>0</v>
      </c>
      <c r="E38" s="59"/>
    </row>
    <row r="39" spans="1:6">
      <c r="A39" s="4" t="s">
        <v>65</v>
      </c>
      <c r="B39" s="7" t="s">
        <v>69</v>
      </c>
      <c r="C39" s="12" t="s">
        <v>30</v>
      </c>
      <c r="D39" s="59">
        <v>0</v>
      </c>
      <c r="E39" s="59"/>
    </row>
    <row r="40" spans="1:6" ht="31.5">
      <c r="A40" s="4" t="s">
        <v>68</v>
      </c>
      <c r="B40" s="7" t="s">
        <v>71</v>
      </c>
      <c r="C40" s="12" t="s">
        <v>26</v>
      </c>
      <c r="D40" s="59">
        <v>0</v>
      </c>
      <c r="E40" s="59"/>
    </row>
    <row r="41" spans="1:6">
      <c r="A41" s="4" t="s">
        <v>70</v>
      </c>
      <c r="B41" s="7" t="s">
        <v>73</v>
      </c>
      <c r="C41" s="28" t="s">
        <v>56</v>
      </c>
      <c r="D41" s="59">
        <v>0</v>
      </c>
      <c r="E41" s="59"/>
    </row>
    <row r="42" spans="1:6">
      <c r="A42" s="4" t="s">
        <v>72</v>
      </c>
      <c r="B42" s="7" t="s">
        <v>76</v>
      </c>
      <c r="C42" s="12" t="s">
        <v>77</v>
      </c>
      <c r="D42" s="59">
        <v>0</v>
      </c>
      <c r="E42" s="59"/>
    </row>
    <row r="43" spans="1:6">
      <c r="A43" s="4" t="s">
        <v>74</v>
      </c>
      <c r="B43" s="7" t="s">
        <v>75</v>
      </c>
      <c r="C43" s="12" t="s">
        <v>35</v>
      </c>
      <c r="D43" s="59">
        <v>0</v>
      </c>
      <c r="E43" s="59"/>
    </row>
    <row r="44" spans="1:6" ht="31.5">
      <c r="A44" s="4" t="s">
        <v>78</v>
      </c>
      <c r="B44" s="5" t="s">
        <v>79</v>
      </c>
      <c r="C44" s="29" t="s">
        <v>80</v>
      </c>
      <c r="D44" s="41">
        <v>311047.26417071105</v>
      </c>
      <c r="E44" s="41">
        <f t="shared" si="0"/>
        <v>2.4559982326662171</v>
      </c>
    </row>
    <row r="45" spans="1:6">
      <c r="A45" s="4" t="s">
        <v>81</v>
      </c>
      <c r="B45" s="5" t="s">
        <v>84</v>
      </c>
      <c r="C45" s="40" t="s">
        <v>115</v>
      </c>
      <c r="D45" s="41">
        <v>12923.587935326996</v>
      </c>
      <c r="E45" s="41">
        <f t="shared" si="0"/>
        <v>0.10204336377461148</v>
      </c>
    </row>
    <row r="46" spans="1:6" ht="31.5">
      <c r="A46" s="4" t="s">
        <v>82</v>
      </c>
      <c r="B46" s="5" t="s">
        <v>86</v>
      </c>
      <c r="C46" s="27" t="s">
        <v>87</v>
      </c>
      <c r="D46" s="41">
        <v>596834.78828601027</v>
      </c>
      <c r="E46" s="41">
        <f t="shared" si="0"/>
        <v>4.7125480725002395</v>
      </c>
    </row>
    <row r="47" spans="1:6" ht="31.5">
      <c r="A47" s="4" t="s">
        <v>83</v>
      </c>
      <c r="B47" s="5" t="s">
        <v>100</v>
      </c>
      <c r="C47" s="27" t="s">
        <v>87</v>
      </c>
      <c r="D47" s="41">
        <v>148474.40230244989</v>
      </c>
      <c r="E47" s="41">
        <f t="shared" si="0"/>
        <v>1.1723390997287748</v>
      </c>
    </row>
    <row r="48" spans="1:6" ht="47.25">
      <c r="A48" s="4" t="s">
        <v>85</v>
      </c>
      <c r="B48" s="5" t="s">
        <v>101</v>
      </c>
      <c r="C48" s="27" t="s">
        <v>87</v>
      </c>
      <c r="D48" s="41">
        <v>101332.67812926846</v>
      </c>
      <c r="E48" s="41">
        <f t="shared" si="0"/>
        <v>0.80011273868729438</v>
      </c>
    </row>
    <row r="49" spans="1:7" ht="31.5">
      <c r="A49" s="4" t="s">
        <v>88</v>
      </c>
      <c r="B49" s="5" t="s">
        <v>89</v>
      </c>
      <c r="C49" s="27" t="s">
        <v>87</v>
      </c>
      <c r="D49" s="41">
        <v>388148.21492124145</v>
      </c>
      <c r="E49" s="41">
        <f t="shared" si="0"/>
        <v>3.0647796642761151</v>
      </c>
    </row>
    <row r="50" spans="1:7" ht="31.5">
      <c r="A50" s="4" t="s">
        <v>90</v>
      </c>
      <c r="B50" s="5" t="s">
        <v>104</v>
      </c>
      <c r="C50" s="27" t="s">
        <v>99</v>
      </c>
      <c r="D50" s="41">
        <v>111562.10800831746</v>
      </c>
      <c r="E50" s="41">
        <f t="shared" si="0"/>
        <v>0.88088329865704518</v>
      </c>
      <c r="F50" s="81">
        <f>D50/12</f>
        <v>9296.8423340264544</v>
      </c>
    </row>
    <row r="51" spans="1:7">
      <c r="A51" s="13"/>
      <c r="B51" s="5" t="s">
        <v>91</v>
      </c>
      <c r="C51" s="31"/>
      <c r="D51" s="41">
        <f>D13+D15+D16+D17+D27+D44+D45+D46+D48+D47+D49+D50</f>
        <v>4341664.0686786715</v>
      </c>
      <c r="E51" s="41">
        <f t="shared" si="0"/>
        <v>34.281347267060447</v>
      </c>
    </row>
    <row r="52" spans="1:7" ht="236.25">
      <c r="A52" s="4"/>
      <c r="B52" s="5" t="s">
        <v>102</v>
      </c>
      <c r="C52" s="28" t="s">
        <v>105</v>
      </c>
      <c r="D52" s="41">
        <f>D51*20%</f>
        <v>868332.81373573432</v>
      </c>
      <c r="E52" s="41">
        <f t="shared" si="0"/>
        <v>6.8562694534120894</v>
      </c>
    </row>
    <row r="53" spans="1:7" ht="42" customHeight="1">
      <c r="A53" s="13"/>
      <c r="B53" s="5" t="s">
        <v>92</v>
      </c>
      <c r="C53" s="31"/>
      <c r="D53" s="41">
        <f>D52+D51</f>
        <v>5209996.8824144062</v>
      </c>
      <c r="E53" s="41">
        <f>D53/$C$6/12</f>
        <v>41.137616720472543</v>
      </c>
      <c r="F53" s="81">
        <v>33.494658971020357</v>
      </c>
      <c r="G53" s="14">
        <f>E53/F53</f>
        <v>1.2281843728000004</v>
      </c>
    </row>
    <row r="54" spans="1:7">
      <c r="A54" s="50" t="s">
        <v>93</v>
      </c>
      <c r="B54" s="51"/>
      <c r="C54" s="51"/>
      <c r="D54" s="51"/>
      <c r="E54" s="52"/>
    </row>
    <row r="55" spans="1:7" ht="47.25">
      <c r="A55" s="15" t="s">
        <v>14</v>
      </c>
      <c r="B55" s="5" t="s">
        <v>94</v>
      </c>
      <c r="C55" s="16"/>
      <c r="D55" s="9">
        <f>E55*12*C6</f>
        <v>189972</v>
      </c>
      <c r="E55" s="41">
        <v>1.5</v>
      </c>
      <c r="F55" s="81">
        <f>28.01*12*C6</f>
        <v>3547410.48</v>
      </c>
    </row>
    <row r="56" spans="1:7" ht="36" customHeight="1">
      <c r="A56" s="15" t="s">
        <v>18</v>
      </c>
      <c r="B56" s="5" t="s">
        <v>106</v>
      </c>
      <c r="C56" s="16"/>
      <c r="D56" s="9">
        <f>E56*12*C6</f>
        <v>520523.28000000009</v>
      </c>
      <c r="E56" s="41">
        <v>4.1100000000000003</v>
      </c>
    </row>
    <row r="57" spans="1:7" ht="18" customHeight="1">
      <c r="A57" s="17"/>
      <c r="B57" s="2"/>
      <c r="C57" s="18"/>
      <c r="D57" s="19"/>
      <c r="E57" s="47"/>
    </row>
    <row r="58" spans="1:7">
      <c r="A58" s="17"/>
      <c r="B58" s="2"/>
      <c r="C58" s="18"/>
      <c r="D58" s="19"/>
      <c r="E58" s="47"/>
    </row>
    <row r="59" spans="1:7">
      <c r="B59" s="20" t="s">
        <v>95</v>
      </c>
      <c r="C59" s="32"/>
      <c r="E59" s="21" t="s">
        <v>96</v>
      </c>
    </row>
    <row r="60" spans="1:7">
      <c r="B60" s="20"/>
      <c r="C60" s="32"/>
      <c r="E60" s="21"/>
    </row>
    <row r="61" spans="1:7">
      <c r="B61" s="20"/>
      <c r="C61" s="32"/>
      <c r="E61" s="21"/>
    </row>
    <row r="62" spans="1:7">
      <c r="B62" s="20"/>
      <c r="C62" s="32"/>
      <c r="E62" s="21"/>
    </row>
    <row r="63" spans="1:7">
      <c r="B63" s="20"/>
      <c r="C63" s="32"/>
      <c r="E63" s="21"/>
    </row>
    <row r="64" spans="1:7">
      <c r="B64" s="20" t="s">
        <v>97</v>
      </c>
      <c r="C64" s="32"/>
      <c r="E64" s="21" t="s">
        <v>98</v>
      </c>
    </row>
    <row r="65" spans="1:6">
      <c r="B65" s="20"/>
      <c r="C65" s="32"/>
    </row>
    <row r="66" spans="1:6" ht="15" customHeight="1">
      <c r="A66" s="22"/>
      <c r="B66" s="22"/>
      <c r="C66" s="22"/>
      <c r="D66" s="49"/>
      <c r="E66" s="49"/>
    </row>
    <row r="67" spans="1:6" ht="15" customHeight="1">
      <c r="A67" s="22"/>
      <c r="B67" s="23"/>
      <c r="C67" s="22"/>
      <c r="D67" s="49"/>
      <c r="E67" s="49"/>
    </row>
    <row r="68" spans="1:6">
      <c r="B68" s="24"/>
      <c r="C68" s="32"/>
    </row>
    <row r="69" spans="1:6">
      <c r="B69" s="24"/>
      <c r="C69" s="32"/>
    </row>
    <row r="70" spans="1:6">
      <c r="B70" s="24"/>
      <c r="C70" s="32"/>
    </row>
    <row r="71" spans="1:6">
      <c r="B71" s="24"/>
      <c r="C71" s="32"/>
    </row>
    <row r="72" spans="1:6">
      <c r="B72" s="24"/>
      <c r="C72" s="32"/>
    </row>
    <row r="73" spans="1:6">
      <c r="B73" s="24"/>
      <c r="C73" s="32"/>
    </row>
    <row r="74" spans="1:6" s="21" customFormat="1">
      <c r="A74" s="1"/>
      <c r="B74" s="24"/>
      <c r="C74" s="32"/>
      <c r="E74" s="48"/>
      <c r="F74" s="48"/>
    </row>
    <row r="75" spans="1:6" s="21" customFormat="1">
      <c r="A75" s="1"/>
      <c r="B75" s="24"/>
      <c r="C75" s="32"/>
      <c r="E75" s="48"/>
      <c r="F75" s="48"/>
    </row>
    <row r="76" spans="1:6" s="21" customFormat="1">
      <c r="A76" s="1"/>
      <c r="B76" s="24"/>
      <c r="C76" s="32"/>
      <c r="E76" s="48"/>
      <c r="F76" s="48"/>
    </row>
    <row r="77" spans="1:6" s="21" customFormat="1">
      <c r="A77" s="1"/>
      <c r="B77" s="24"/>
      <c r="C77" s="32"/>
      <c r="E77" s="48"/>
      <c r="F77" s="48"/>
    </row>
    <row r="78" spans="1:6" s="21" customFormat="1">
      <c r="A78" s="1"/>
      <c r="B78" s="24"/>
      <c r="C78" s="32"/>
      <c r="E78" s="48"/>
      <c r="F78" s="48"/>
    </row>
    <row r="79" spans="1:6" s="21" customFormat="1">
      <c r="A79" s="1"/>
      <c r="B79" s="24"/>
      <c r="C79" s="32"/>
      <c r="E79" s="48"/>
      <c r="F79" s="48"/>
    </row>
    <row r="80" spans="1:6" s="21" customFormat="1">
      <c r="A80" s="1"/>
      <c r="B80" s="24"/>
      <c r="C80" s="32"/>
      <c r="E80" s="48"/>
      <c r="F80" s="48"/>
    </row>
    <row r="81" spans="1:6" s="21" customFormat="1">
      <c r="A81" s="1"/>
      <c r="B81" s="24"/>
      <c r="C81" s="32"/>
      <c r="E81" s="48"/>
      <c r="F81" s="48"/>
    </row>
    <row r="82" spans="1:6" s="21" customFormat="1">
      <c r="A82" s="1"/>
      <c r="B82" s="24"/>
      <c r="C82" s="32"/>
      <c r="E82" s="48"/>
      <c r="F82" s="48"/>
    </row>
    <row r="83" spans="1:6" s="21" customFormat="1">
      <c r="A83" s="1"/>
      <c r="B83" s="24"/>
      <c r="C83" s="32"/>
      <c r="E83" s="48"/>
      <c r="F83" s="48"/>
    </row>
    <row r="84" spans="1:6" s="21" customFormat="1">
      <c r="A84" s="1"/>
      <c r="B84" s="24"/>
      <c r="C84" s="32"/>
      <c r="E84" s="48"/>
      <c r="F84" s="48"/>
    </row>
    <row r="85" spans="1:6" s="21" customFormat="1">
      <c r="A85" s="1"/>
      <c r="B85" s="24"/>
      <c r="C85" s="32"/>
      <c r="E85" s="48"/>
      <c r="F85" s="48"/>
    </row>
    <row r="86" spans="1:6" s="21" customFormat="1">
      <c r="A86" s="1"/>
      <c r="B86" s="24"/>
      <c r="C86" s="32"/>
      <c r="E86" s="48"/>
      <c r="F86" s="48"/>
    </row>
    <row r="87" spans="1:6" s="21" customFormat="1">
      <c r="A87" s="1"/>
      <c r="B87" s="24"/>
      <c r="C87" s="32"/>
      <c r="E87" s="48"/>
      <c r="F87" s="48"/>
    </row>
    <row r="88" spans="1:6" s="21" customFormat="1">
      <c r="A88" s="1"/>
      <c r="B88" s="24"/>
      <c r="C88" s="32"/>
      <c r="E88" s="48"/>
      <c r="F88" s="48"/>
    </row>
    <row r="89" spans="1:6" s="21" customFormat="1">
      <c r="A89" s="1"/>
      <c r="B89" s="24"/>
      <c r="C89" s="32"/>
      <c r="E89" s="48"/>
      <c r="F89" s="48"/>
    </row>
    <row r="90" spans="1:6" s="21" customFormat="1">
      <c r="A90" s="1"/>
      <c r="B90" s="24"/>
      <c r="C90" s="32"/>
      <c r="E90" s="48"/>
      <c r="F90" s="48"/>
    </row>
    <row r="91" spans="1:6" s="21" customFormat="1">
      <c r="A91" s="1"/>
      <c r="B91" s="24"/>
      <c r="C91" s="32"/>
      <c r="E91" s="48"/>
      <c r="F91" s="48"/>
    </row>
    <row r="92" spans="1:6" s="21" customFormat="1">
      <c r="A92" s="1"/>
      <c r="B92" s="24"/>
      <c r="C92" s="32"/>
      <c r="E92" s="48"/>
      <c r="F92" s="48"/>
    </row>
    <row r="93" spans="1:6" s="21" customFormat="1">
      <c r="A93" s="1"/>
      <c r="B93" s="24"/>
      <c r="C93" s="32"/>
      <c r="E93" s="48"/>
      <c r="F93" s="48"/>
    </row>
    <row r="94" spans="1:6" s="21" customFormat="1">
      <c r="A94" s="1"/>
      <c r="B94" s="24"/>
      <c r="C94" s="32"/>
      <c r="E94" s="48"/>
      <c r="F94" s="48"/>
    </row>
    <row r="95" spans="1:6" s="21" customFormat="1">
      <c r="A95" s="1"/>
      <c r="B95" s="24"/>
      <c r="C95" s="32"/>
      <c r="E95" s="48"/>
      <c r="F95" s="48"/>
    </row>
    <row r="96" spans="1:6" s="21" customFormat="1">
      <c r="A96" s="1"/>
      <c r="B96" s="24"/>
      <c r="C96" s="32"/>
      <c r="E96" s="48"/>
      <c r="F96" s="48"/>
    </row>
    <row r="97" spans="1:6" s="21" customFormat="1">
      <c r="A97" s="1"/>
      <c r="B97" s="24"/>
      <c r="C97" s="32"/>
      <c r="E97" s="48"/>
      <c r="F97" s="48"/>
    </row>
    <row r="98" spans="1:6" s="21" customFormat="1">
      <c r="A98" s="1"/>
      <c r="B98" s="24"/>
      <c r="C98" s="32"/>
      <c r="E98" s="48"/>
      <c r="F98" s="48"/>
    </row>
    <row r="99" spans="1:6" s="21" customFormat="1">
      <c r="A99" s="1"/>
      <c r="B99" s="24"/>
      <c r="C99" s="32"/>
      <c r="E99" s="48"/>
      <c r="F99" s="48"/>
    </row>
    <row r="100" spans="1:6" s="21" customFormat="1">
      <c r="A100" s="1"/>
      <c r="B100" s="24"/>
      <c r="C100" s="32"/>
      <c r="E100" s="48"/>
      <c r="F100" s="48"/>
    </row>
    <row r="101" spans="1:6" s="21" customFormat="1">
      <c r="A101" s="1"/>
      <c r="B101" s="24"/>
      <c r="C101" s="32"/>
      <c r="E101" s="48"/>
      <c r="F101" s="48"/>
    </row>
    <row r="102" spans="1:6" s="21" customFormat="1">
      <c r="A102" s="1"/>
      <c r="B102" s="24"/>
      <c r="C102" s="32"/>
      <c r="E102" s="48"/>
      <c r="F102" s="48"/>
    </row>
  </sheetData>
  <mergeCells count="26">
    <mergeCell ref="A5:B5"/>
    <mergeCell ref="C5:E5"/>
    <mergeCell ref="A6:B6"/>
    <mergeCell ref="C6:E6"/>
    <mergeCell ref="A7:B7"/>
    <mergeCell ref="C7:E7"/>
    <mergeCell ref="C1:E1"/>
    <mergeCell ref="C2:E2"/>
    <mergeCell ref="A3:E3"/>
    <mergeCell ref="A4:B4"/>
    <mergeCell ref="C4:E4"/>
    <mergeCell ref="A54:E54"/>
    <mergeCell ref="A8:B8"/>
    <mergeCell ref="C8:E8"/>
    <mergeCell ref="A9:B9"/>
    <mergeCell ref="C9:E9"/>
    <mergeCell ref="A10:B10"/>
    <mergeCell ref="C10:E10"/>
    <mergeCell ref="E28:E35"/>
    <mergeCell ref="D28:D35"/>
    <mergeCell ref="E36:E43"/>
    <mergeCell ref="D36:D43"/>
    <mergeCell ref="E17:E26"/>
    <mergeCell ref="D17:D26"/>
    <mergeCell ref="A11:B11"/>
    <mergeCell ref="A12:E12"/>
  </mergeCells>
  <printOptions horizontalCentered="1"/>
  <pageMargins left="0.11811023622047245" right="0.11811023622047245" top="0.35433070866141736" bottom="0.35433070866141736" header="0.31496062992125984" footer="0.31496062992125984"/>
  <pageSetup scale="60" orientation="portrait" r:id="rId1"/>
  <rowBreaks count="1" manualBreakCount="1">
    <brk id="3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65+6,15%</vt:lpstr>
      <vt:lpstr>'65+6,15%'!Область_печати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2021-03-17T02:01:47Z</cp:lastPrinted>
  <dcterms:created xsi:type="dcterms:W3CDTF">2017-10-04T02:11:25Z</dcterms:created>
  <dcterms:modified xsi:type="dcterms:W3CDTF">2026-02-12T07:15:32Z</dcterms:modified>
</cp:coreProperties>
</file>