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84+9,21%" sheetId="4" r:id="rId1"/>
  </sheets>
  <definedNames>
    <definedName name="_xlnm.Print_Area" localSheetId="0">'84+9,21%'!$A$1:$E$72</definedName>
  </definedNames>
  <calcPr calcId="125725"/>
</workbook>
</file>

<file path=xl/calcChain.xml><?xml version="1.0" encoding="utf-8"?>
<calcChain xmlns="http://schemas.openxmlformats.org/spreadsheetml/2006/main">
  <c r="D54" i="4"/>
  <c r="F7"/>
  <c r="D49"/>
  <c r="C12"/>
  <c r="C7"/>
  <c r="E18" s="1"/>
  <c r="E47" l="1"/>
  <c r="E16"/>
  <c r="D53"/>
  <c r="E44"/>
  <c r="E17"/>
  <c r="E46"/>
  <c r="E48"/>
  <c r="E15"/>
  <c r="E21"/>
  <c r="E22"/>
  <c r="E23"/>
  <c r="E24"/>
  <c r="E25"/>
  <c r="E26"/>
  <c r="E27"/>
  <c r="E30"/>
  <c r="E31"/>
  <c r="E32"/>
  <c r="E39"/>
  <c r="E41"/>
  <c r="E45"/>
  <c r="E19"/>
  <c r="E20"/>
  <c r="E29"/>
  <c r="E33"/>
  <c r="E34"/>
  <c r="E35"/>
  <c r="E36"/>
  <c r="E37"/>
  <c r="E38"/>
  <c r="E40"/>
  <c r="E42"/>
  <c r="E43"/>
  <c r="E28" l="1"/>
  <c r="D50"/>
  <c r="E50" s="1"/>
  <c r="E49"/>
  <c r="D51" l="1"/>
  <c r="E51" s="1"/>
  <c r="C57" l="1"/>
  <c r="E57" s="1"/>
</calcChain>
</file>

<file path=xl/sharedStrings.xml><?xml version="1.0" encoding="utf-8"?>
<sst xmlns="http://schemas.openxmlformats.org/spreadsheetml/2006/main" count="131" uniqueCount="119">
  <si>
    <t>Приложение № 3</t>
  </si>
  <si>
    <t>к Договору управления многоквартирным домом____</t>
  </si>
  <si>
    <t>Характеристика МКД</t>
  </si>
  <si>
    <t>м-н Горский, 84</t>
  </si>
  <si>
    <t>Количество подъездов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</si>
  <si>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</si>
  <si>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</si>
  <si>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</si>
  <si>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</si>
  <si>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Площадь, оборудованная ППА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</si>
  <si>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</si>
  <si>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</si>
  <si>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Сумма затрат в год, руб.</t>
  </si>
  <si>
    <t>Размер платы за 1 кв.м. площади помещений в месяц, руб.</t>
  </si>
  <si>
    <t>Раздел 1. Содержание общего имущества дома</t>
  </si>
  <si>
    <t>1.</t>
  </si>
  <si>
    <t>Техническое обслуживание внутридомового инженерного оборудования</t>
  </si>
  <si>
    <t>1.1.</t>
  </si>
  <si>
    <t>В том числе замена ламп накаливания и выключателей в местах общего пользования</t>
  </si>
  <si>
    <t>2.</t>
  </si>
  <si>
    <t>Техническое обслуживание конструктивных элементов зданий</t>
  </si>
  <si>
    <t>3.</t>
  </si>
  <si>
    <t>Аварийно-ремонтное обслуживание</t>
  </si>
  <si>
    <t>круглосуточно на системах водоснабжения, водоотведения, теплоснабжения и энергообеспечения</t>
  </si>
  <si>
    <t>4.</t>
  </si>
  <si>
    <t>Санитарное содержание лестничных клеток</t>
  </si>
  <si>
    <t>4.1.</t>
  </si>
  <si>
    <t>4.2.</t>
  </si>
  <si>
    <t>4.3.</t>
  </si>
  <si>
    <t>4.4.</t>
  </si>
  <si>
    <t>1 раз в год</t>
  </si>
  <si>
    <t>4.5.</t>
  </si>
  <si>
    <t>влажная протирка стен, дверей, потолков и плафонов кабины лифта, подоконников, почтовых ящиков</t>
  </si>
  <si>
    <t>1 раз в месяц</t>
  </si>
  <si>
    <t>4.6.</t>
  </si>
  <si>
    <t>4.7.</t>
  </si>
  <si>
    <t>4.8.</t>
  </si>
  <si>
    <t>уборка крыльца</t>
  </si>
  <si>
    <t>5.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</si>
  <si>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</si>
  <si>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</si>
  <si>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</si>
  <si>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</si>
  <si>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</si>
  <si>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5.1.2.</t>
  </si>
  <si>
    <t>сдвигание свежевыпавшего снега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</si>
  <si>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</si>
  <si>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</si>
  <si>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</si>
  <si>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</si>
  <si>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5.1.5.</t>
  </si>
  <si>
    <t>5 раз в неделю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</si>
  <si>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</si>
  <si>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</si>
  <si>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</si>
  <si>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</si>
  <si>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</si>
  <si>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</si>
  <si>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</si>
  <si>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</si>
  <si>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</si>
  <si>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</si>
  <si>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5.2.4.</t>
  </si>
  <si>
    <t>2 раза в неделю</t>
  </si>
  <si>
    <t>5.2.5.</t>
  </si>
  <si>
    <t>уборка контейнерной площадки</t>
  </si>
  <si>
    <t>5.2.6.</t>
  </si>
  <si>
    <t>5.2.7.</t>
  </si>
  <si>
    <t>6.</t>
  </si>
  <si>
    <t>7.</t>
  </si>
  <si>
    <t>8.</t>
  </si>
  <si>
    <t>9.</t>
  </si>
  <si>
    <t>Дератизация, дезинсекция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</si>
  <si>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</si>
  <si>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</si>
  <si>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</si>
  <si>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</si>
  <si>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t>ежемесячно</t>
  </si>
  <si>
    <t>Обслуживание  противопожарной автоматики</t>
  </si>
  <si>
    <t>ТЕКУЩЕЕ СОДЕРЖАНИЕ</t>
  </si>
  <si>
    <t>УПРАВЛЕНИЕ МНОГОКВАРТИРНЫМ ДОМОМ</t>
  </si>
  <si>
    <t>Текущее содержание и управленческие расходы</t>
  </si>
  <si>
    <t>Раздел 2. Дополнительные услуги и работы</t>
  </si>
  <si>
    <t>Сбор денежных средств для формирования резерва на текущий ремонт</t>
  </si>
  <si>
    <t xml:space="preserve">% увеличения </t>
  </si>
  <si>
    <t>Директор ООО "КЖЭК "Горский"</t>
  </si>
  <si>
    <t>С.В. Занина</t>
  </si>
  <si>
    <t>Экономист</t>
  </si>
  <si>
    <t>М.А. Иващук</t>
  </si>
  <si>
    <t>Площадь МОП</t>
  </si>
  <si>
    <t>все позиции проиндексированы на 5%
исключены замена трансформаторов и проф. испытания
добавлены мероприятия по энергосбережению
изменены суммы на МОП и двор.терр.</t>
  </si>
  <si>
    <t>1 раз в сутки в дни сильных снегопадов</t>
  </si>
  <si>
    <t>в течение летнего периода</t>
  </si>
  <si>
    <t xml:space="preserve">Автоуслуги по вывозу снега       
и механизированная уборка дворовой территории    </t>
  </si>
  <si>
    <t xml:space="preserve">За фактически вывезенный объем
(с последующей корректировкой за отчетный период на основании актов) 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</si>
  <si>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</si>
  <si>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подметание этажных холлов/коридоров, крыльца</t>
  </si>
  <si>
    <t>1й этаж - 5 раз в неделю, выше 1го этажа - 1 раз в неделю</t>
  </si>
  <si>
    <t>уборка (подметание) пожарных переходов
мытье пожарных переходов</t>
  </si>
  <si>
    <t xml:space="preserve"> 1 раз в месяц  в холодный период
 1 раз в месяц  в теплый период</t>
  </si>
  <si>
    <t xml:space="preserve">мытье лестничных площадок и маршей </t>
  </si>
  <si>
    <t xml:space="preserve"> 1 раз в месяц</t>
  </si>
  <si>
    <t>мытье полов кабины лифтов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</si>
  <si>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</si>
  <si>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 xml:space="preserve">влажная протирка отопительных приборов </t>
  </si>
  <si>
    <t>мытье окон в местах общего пользования изнутри</t>
  </si>
  <si>
    <t>сметание снега с площадки перед входом в подъезд</t>
  </si>
  <si>
    <t>подметание площадок перед входом в подъезд</t>
  </si>
  <si>
    <t>3 раза в неделю</t>
  </si>
  <si>
    <t>кошение газонной части</t>
  </si>
  <si>
    <r>
      <t xml:space="preserve">Техническое обслуживание ИТП </t>
    </r>
    <r>
      <rPr>
        <sz val="12"/>
        <color indexed="8"/>
        <rFont val="Times New Roman"/>
        <family val="1"/>
        <charset val="204"/>
      </rPr>
      <t>(автоматизированный)</t>
    </r>
  </si>
  <si>
    <r>
      <t xml:space="preserve">Техническое обслуживание ОПУ </t>
    </r>
    <r>
      <rPr>
        <sz val="12"/>
        <color indexed="8"/>
        <rFont val="Times New Roman"/>
        <family val="1"/>
        <charset val="204"/>
      </rPr>
      <t>(тепловая энергия, горячее и холодное водоснабжение)</t>
    </r>
  </si>
  <si>
    <r>
      <rPr>
        <u/>
        <sz val="12"/>
        <color theme="1"/>
        <rFont val="Times New Roman"/>
        <family val="1"/>
        <charset val="204"/>
      </rPr>
      <t>Примечание:</t>
    </r>
    <r>
      <rPr>
        <sz val="12"/>
        <color theme="1"/>
        <rFont val="Times New Roman"/>
        <family val="1"/>
        <charset val="204"/>
      </rPr>
      <t xml:space="preserve"> В случае непринятия решения о перечне, периодичность и стоимости работ и услуг по содержанию и ремонту общего имущества МКД, не проведению общего собрания по данному вопросу управляющая организация продолжит выполнение своих договорных обязательств по договору управления на тех условиях, которые указаны в данном перечне и будет производить начисления в соответствии с новым тарифом с 01.01.2017 года.</t>
    </r>
  </si>
  <si>
    <t>Работы по содержанию инженерных сетей в соответствии с Правилами оказания услуг и выполнения работ, необходимых для обеспечения надлежащего содержания инженерно-технического общего имущества в многоквартирном доме, утвержденными Постановлением Правительства Российской Федерации от 3 апреля 2013 г. № 290 и в соответствии с постановлением Правительства РФ от 27.09.2003 г. № 170, исключая работы по текущему ремонту, на основании договора управления в пределах сумм, утвержденных настоящим перечнем</t>
  </si>
  <si>
    <t>ППР 1 раз в год, замена ламп в лифтовых холлах и на первых этажах - по заявкам, в межквартирных коридорах - по заявкам в рамках сумм, заложенных на данный вид работ</t>
  </si>
  <si>
    <t>Работы, необходимые для надлежащего содержания
несущих конструкций и ненесущих конструкций  в соответствии с Правилами оказания услуг и выполнения работ, необходимых для обеспечения надлежащего содержания инженерно-технического общего имущества в многоквартирном доме, утвержденными Постановлением Правительства Российской Федерации от 3 апреля 2013 г. № 290 и в соответствии с постановлением Правительства РФ от 27.09.2003 г. № 170, исключая работы по текущему ремонту, на основании договора управления в пределах сумм, утвержденных настоящим перечнем</t>
  </si>
  <si>
    <t>дератизация - 2 раза в год дезинсекция - 2 раза в год</t>
  </si>
  <si>
    <t>Перечень и периодичность 
работ и услуг по содержанию общего имущества 
многоквартирного дома № 84 м-на Горский 
с 01.04.2022 по 31.03.2023 гг.</t>
  </si>
  <si>
    <t>Вознаграждение совета дома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</si>
</sst>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5" applyNumberFormat="0" applyAlignment="0" applyProtection="0"/>
    <xf numFmtId="0" fontId="6" fillId="20" borderId="6" applyNumberFormat="0" applyAlignment="0" applyProtection="0"/>
    <xf numFmtId="0" fontId="7" fillId="20" borderId="5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12" applyNumberFormat="0" applyFont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/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vertical="center" wrapText="1"/>
    </xf>
    <xf numFmtId="4" fontId="22" fillId="0" borderId="0" xfId="0" applyNumberFormat="1" applyFont="1" applyFill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/>
    </xf>
    <xf numFmtId="0" fontId="25" fillId="0" borderId="1" xfId="0" quotePrefix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/>
    <xf numFmtId="4" fontId="2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29" fillId="0" borderId="0" xfId="0" applyFont="1" applyFill="1"/>
    <xf numFmtId="0" fontId="27" fillId="0" borderId="0" xfId="0" applyFont="1" applyFill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10" fontId="26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2" fillId="0" borderId="0" xfId="0" applyFont="1" applyFill="1"/>
    <xf numFmtId="0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 indent="17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9"/>
  <sheetViews>
    <sheetView tabSelected="1" view="pageBreakPreview" topLeftCell="A49" zoomScale="85" zoomScaleSheetLayoutView="85" workbookViewId="0">
      <selection activeCell="B55" sqref="B55"/>
    </sheetView>
  </sheetViews>
  <sheetFormatPr defaultRowHeight="15.75"/>
  <cols>
    <col min="1" max="1" width="6.28515625" style="1" customWidth="1"/>
    <col min="2" max="2" width="47.85546875" style="2" customWidth="1"/>
    <col min="3" max="3" width="53.85546875" style="43" customWidth="1"/>
    <col min="4" max="4" width="21.7109375" style="4" customWidth="1"/>
    <col min="5" max="5" width="19.28515625" style="5" customWidth="1"/>
    <col min="6" max="16384" width="9.140625" style="6"/>
  </cols>
  <sheetData>
    <row r="1" spans="1:6" ht="78.75" hidden="1">
      <c r="C1" s="3" t="s">
        <v>90</v>
      </c>
    </row>
    <row r="2" spans="1:6">
      <c r="B2" s="7"/>
      <c r="C2" s="51" t="s">
        <v>0</v>
      </c>
      <c r="D2" s="51"/>
      <c r="E2" s="51"/>
    </row>
    <row r="3" spans="1:6">
      <c r="B3" s="7"/>
      <c r="C3" s="51" t="s">
        <v>1</v>
      </c>
      <c r="D3" s="51"/>
      <c r="E3" s="51"/>
    </row>
    <row r="4" spans="1:6" ht="109.5" customHeight="1">
      <c r="A4" s="52" t="s">
        <v>117</v>
      </c>
      <c r="B4" s="52"/>
      <c r="C4" s="52"/>
      <c r="D4" s="52"/>
      <c r="E4" s="53"/>
    </row>
    <row r="5" spans="1:6">
      <c r="A5" s="47" t="s">
        <v>2</v>
      </c>
      <c r="B5" s="48"/>
      <c r="C5" s="54" t="s">
        <v>3</v>
      </c>
      <c r="D5" s="54"/>
      <c r="E5" s="50"/>
    </row>
    <row r="6" spans="1:6">
      <c r="A6" s="47" t="s">
        <v>4</v>
      </c>
      <c r="B6" s="48"/>
      <c r="C6" s="49">
        <v>4</v>
      </c>
      <c r="D6" s="50"/>
      <c r="E6" s="50"/>
    </row>
    <row r="7" spans="1:6">
      <c r="A7" s="49" t="s">
        <v>5</v>
      </c>
      <c r="B7" s="48"/>
      <c r="C7" s="55">
        <f>C9+C8</f>
        <v>23326.799999999999</v>
      </c>
      <c r="D7" s="56"/>
      <c r="E7" s="56"/>
      <c r="F7" s="6">
        <f>2952944/C7</f>
        <v>126.59018810981361</v>
      </c>
    </row>
    <row r="8" spans="1:6">
      <c r="A8" s="57" t="s">
        <v>6</v>
      </c>
      <c r="B8" s="58"/>
      <c r="C8" s="59">
        <v>22202.6</v>
      </c>
      <c r="D8" s="60"/>
      <c r="E8" s="61"/>
    </row>
    <row r="9" spans="1:6">
      <c r="A9" s="57" t="s">
        <v>7</v>
      </c>
      <c r="B9" s="58"/>
      <c r="C9" s="59">
        <v>1124.2</v>
      </c>
      <c r="D9" s="60"/>
      <c r="E9" s="61"/>
    </row>
    <row r="10" spans="1:6">
      <c r="A10" s="57" t="s">
        <v>89</v>
      </c>
      <c r="B10" s="58"/>
      <c r="C10" s="59">
        <v>5001</v>
      </c>
      <c r="D10" s="60"/>
      <c r="E10" s="61"/>
    </row>
    <row r="11" spans="1:6">
      <c r="A11" s="57" t="s">
        <v>8</v>
      </c>
      <c r="B11" s="58"/>
      <c r="C11" s="59">
        <v>12601.75</v>
      </c>
      <c r="D11" s="60"/>
      <c r="E11" s="61"/>
    </row>
    <row r="12" spans="1:6">
      <c r="A12" s="57" t="s">
        <v>9</v>
      </c>
      <c r="B12" s="58"/>
      <c r="C12" s="59">
        <f>C8</f>
        <v>22202.6</v>
      </c>
      <c r="D12" s="60"/>
      <c r="E12" s="61"/>
    </row>
    <row r="13" spans="1:6" ht="63">
      <c r="A13" s="62" t="s">
        <v>10</v>
      </c>
      <c r="B13" s="63"/>
      <c r="C13" s="8" t="s">
        <v>11</v>
      </c>
      <c r="D13" s="9" t="s">
        <v>12</v>
      </c>
      <c r="E13" s="9" t="s">
        <v>13</v>
      </c>
    </row>
    <row r="14" spans="1:6">
      <c r="A14" s="64" t="s">
        <v>14</v>
      </c>
      <c r="B14" s="65"/>
      <c r="C14" s="65"/>
      <c r="D14" s="65"/>
      <c r="E14" s="66"/>
    </row>
    <row r="15" spans="1:6" ht="127.5">
      <c r="A15" s="10" t="s">
        <v>15</v>
      </c>
      <c r="B15" s="11" t="s">
        <v>16</v>
      </c>
      <c r="C15" s="45" t="s">
        <v>113</v>
      </c>
      <c r="D15" s="12">
        <v>827789.36062454735</v>
      </c>
      <c r="E15" s="13">
        <f>D15/12/$C$7</f>
        <v>2.95721859486566</v>
      </c>
      <c r="F15" s="14">
        <v>1.0921000000000001</v>
      </c>
    </row>
    <row r="16" spans="1:6" ht="38.25">
      <c r="A16" s="15" t="s">
        <v>17</v>
      </c>
      <c r="B16" s="16" t="s">
        <v>18</v>
      </c>
      <c r="C16" s="44" t="s">
        <v>114</v>
      </c>
      <c r="D16" s="17">
        <v>26568.993669145206</v>
      </c>
      <c r="E16" s="18">
        <f>D16/12/$C$7</f>
        <v>9.4915839539160995E-2</v>
      </c>
    </row>
    <row r="17" spans="1:5" ht="140.25">
      <c r="A17" s="10" t="s">
        <v>19</v>
      </c>
      <c r="B17" s="11" t="s">
        <v>20</v>
      </c>
      <c r="C17" s="45" t="s">
        <v>115</v>
      </c>
      <c r="D17" s="12">
        <v>524414.27259326959</v>
      </c>
      <c r="E17" s="13">
        <f t="shared" ref="E17:E50" si="0">D17/12/$C$7</f>
        <v>1.8734326775542494</v>
      </c>
    </row>
    <row r="18" spans="1:5" ht="47.25">
      <c r="A18" s="10" t="s">
        <v>21</v>
      </c>
      <c r="B18" s="11" t="s">
        <v>22</v>
      </c>
      <c r="C18" s="19" t="s">
        <v>23</v>
      </c>
      <c r="D18" s="20">
        <v>489249.63734650519</v>
      </c>
      <c r="E18" s="13">
        <f>D18/12/$C$7</f>
        <v>1.7478095200459884</v>
      </c>
    </row>
    <row r="19" spans="1:5" ht="31.5">
      <c r="A19" s="10" t="s">
        <v>24</v>
      </c>
      <c r="B19" s="11" t="s">
        <v>25</v>
      </c>
      <c r="C19" s="21"/>
      <c r="D19" s="20">
        <v>695343.21414193069</v>
      </c>
      <c r="E19" s="13">
        <f t="shared" si="0"/>
        <v>2.4840641599002389</v>
      </c>
    </row>
    <row r="20" spans="1:5" ht="31.5">
      <c r="A20" s="10" t="s">
        <v>26</v>
      </c>
      <c r="B20" s="22" t="s">
        <v>96</v>
      </c>
      <c r="C20" s="23" t="s">
        <v>97</v>
      </c>
      <c r="D20" s="24">
        <v>233280.21290334652</v>
      </c>
      <c r="E20" s="18">
        <f t="shared" si="0"/>
        <v>0.83337696306160913</v>
      </c>
    </row>
    <row r="21" spans="1:5" ht="31.5">
      <c r="A21" s="10" t="s">
        <v>27</v>
      </c>
      <c r="B21" s="16" t="s">
        <v>98</v>
      </c>
      <c r="C21" s="9" t="s">
        <v>99</v>
      </c>
      <c r="D21" s="24">
        <v>104632.50714770699</v>
      </c>
      <c r="E21" s="18">
        <f t="shared" si="0"/>
        <v>0.37379218733998015</v>
      </c>
    </row>
    <row r="22" spans="1:5">
      <c r="A22" s="10" t="s">
        <v>28</v>
      </c>
      <c r="B22" s="22" t="s">
        <v>100</v>
      </c>
      <c r="C22" s="23" t="s">
        <v>101</v>
      </c>
      <c r="D22" s="24">
        <v>85347.041732070546</v>
      </c>
      <c r="E22" s="18">
        <f t="shared" si="0"/>
        <v>0.3048962342744202</v>
      </c>
    </row>
    <row r="23" spans="1:5">
      <c r="A23" s="10" t="s">
        <v>29</v>
      </c>
      <c r="B23" s="16" t="s">
        <v>102</v>
      </c>
      <c r="C23" s="9" t="s">
        <v>51</v>
      </c>
      <c r="D23" s="24">
        <v>67654.498891400784</v>
      </c>
      <c r="E23" s="18">
        <f t="shared" si="0"/>
        <v>0.24169088377388809</v>
      </c>
    </row>
    <row r="24" spans="1:5" ht="63">
      <c r="A24" s="10" t="s">
        <v>31</v>
      </c>
      <c r="B24" s="16" t="s">
        <v>103</v>
      </c>
      <c r="C24" s="9" t="s">
        <v>30</v>
      </c>
      <c r="D24" s="24">
        <v>75286.616431938062</v>
      </c>
      <c r="E24" s="18">
        <f t="shared" si="0"/>
        <v>0.26895608067379601</v>
      </c>
    </row>
    <row r="25" spans="1:5" ht="47.25">
      <c r="A25" s="10" t="s">
        <v>34</v>
      </c>
      <c r="B25" s="16" t="s">
        <v>32</v>
      </c>
      <c r="C25" s="9" t="s">
        <v>33</v>
      </c>
      <c r="D25" s="24">
        <v>83891.66216301902</v>
      </c>
      <c r="E25" s="18">
        <f t="shared" si="0"/>
        <v>0.29969699431204672</v>
      </c>
    </row>
    <row r="26" spans="1:5">
      <c r="A26" s="10" t="s">
        <v>35</v>
      </c>
      <c r="B26" s="16" t="s">
        <v>104</v>
      </c>
      <c r="C26" s="9" t="s">
        <v>30</v>
      </c>
      <c r="D26" s="24">
        <v>21843.217441344823</v>
      </c>
      <c r="E26" s="18">
        <f t="shared" si="0"/>
        <v>7.8033340197201012E-2</v>
      </c>
    </row>
    <row r="27" spans="1:5" ht="31.5">
      <c r="A27" s="10" t="s">
        <v>36</v>
      </c>
      <c r="B27" s="16" t="s">
        <v>105</v>
      </c>
      <c r="C27" s="9" t="s">
        <v>30</v>
      </c>
      <c r="D27" s="24">
        <v>23407.45743110406</v>
      </c>
      <c r="E27" s="18">
        <f t="shared" si="0"/>
        <v>8.362147626729792E-2</v>
      </c>
    </row>
    <row r="28" spans="1:5" ht="31.5">
      <c r="A28" s="10" t="s">
        <v>38</v>
      </c>
      <c r="B28" s="11" t="s">
        <v>39</v>
      </c>
      <c r="C28" s="21"/>
      <c r="D28" s="20">
        <v>1893217.8201563137</v>
      </c>
      <c r="E28" s="13">
        <f t="shared" si="0"/>
        <v>6.7633859629135937</v>
      </c>
    </row>
    <row r="29" spans="1:5">
      <c r="A29" s="10" t="s">
        <v>40</v>
      </c>
      <c r="B29" s="25" t="s">
        <v>41</v>
      </c>
      <c r="C29" s="26"/>
      <c r="D29" s="27">
        <v>897743.67373881815</v>
      </c>
      <c r="E29" s="28">
        <f t="shared" si="0"/>
        <v>3.2071254013224353</v>
      </c>
    </row>
    <row r="30" spans="1:5">
      <c r="A30" s="10" t="s">
        <v>42</v>
      </c>
      <c r="B30" s="16" t="s">
        <v>43</v>
      </c>
      <c r="C30" s="29" t="s">
        <v>51</v>
      </c>
      <c r="D30" s="24">
        <v>440681.34976004908</v>
      </c>
      <c r="E30" s="18">
        <f t="shared" si="0"/>
        <v>1.5743027682038437</v>
      </c>
    </row>
    <row r="31" spans="1:5" ht="31.5">
      <c r="A31" s="10" t="s">
        <v>44</v>
      </c>
      <c r="B31" s="16" t="s">
        <v>45</v>
      </c>
      <c r="C31" s="29" t="s">
        <v>91</v>
      </c>
      <c r="D31" s="24">
        <v>178589.63292804256</v>
      </c>
      <c r="E31" s="18">
        <f t="shared" si="0"/>
        <v>0.63799875725218269</v>
      </c>
    </row>
    <row r="32" spans="1:5">
      <c r="A32" s="10" t="s">
        <v>46</v>
      </c>
      <c r="B32" s="16" t="s">
        <v>47</v>
      </c>
      <c r="C32" s="29" t="s">
        <v>48</v>
      </c>
      <c r="D32" s="24">
        <v>60417.222177859192</v>
      </c>
      <c r="E32" s="18">
        <f t="shared" si="0"/>
        <v>0.21583622763609239</v>
      </c>
    </row>
    <row r="33" spans="1:5">
      <c r="A33" s="10" t="s">
        <v>49</v>
      </c>
      <c r="B33" s="16" t="s">
        <v>65</v>
      </c>
      <c r="C33" s="29" t="s">
        <v>51</v>
      </c>
      <c r="D33" s="24">
        <v>134593.28252595064</v>
      </c>
      <c r="E33" s="18">
        <f t="shared" si="0"/>
        <v>0.48082492571473812</v>
      </c>
    </row>
    <row r="34" spans="1:5" ht="31.5">
      <c r="A34" s="10" t="s">
        <v>50</v>
      </c>
      <c r="B34" s="16" t="s">
        <v>106</v>
      </c>
      <c r="C34" s="29" t="s">
        <v>51</v>
      </c>
      <c r="D34" s="24">
        <v>83462.186346916686</v>
      </c>
      <c r="E34" s="18">
        <f t="shared" si="0"/>
        <v>0.29816272251557824</v>
      </c>
    </row>
    <row r="35" spans="1:5">
      <c r="A35" s="10" t="s">
        <v>52</v>
      </c>
      <c r="B35" s="25" t="s">
        <v>53</v>
      </c>
      <c r="C35" s="26"/>
      <c r="D35" s="27">
        <v>995474.14641749545</v>
      </c>
      <c r="E35" s="28">
        <f t="shared" si="0"/>
        <v>3.556260561591158</v>
      </c>
    </row>
    <row r="36" spans="1:5" ht="31.5">
      <c r="A36" s="10" t="s">
        <v>54</v>
      </c>
      <c r="B36" s="16" t="s">
        <v>55</v>
      </c>
      <c r="C36" s="29" t="s">
        <v>56</v>
      </c>
      <c r="D36" s="24">
        <v>367420.41725713643</v>
      </c>
      <c r="E36" s="18">
        <f t="shared" si="0"/>
        <v>1.3125832992421322</v>
      </c>
    </row>
    <row r="37" spans="1:5" ht="31.5">
      <c r="A37" s="10" t="s">
        <v>57</v>
      </c>
      <c r="B37" s="16" t="s">
        <v>58</v>
      </c>
      <c r="C37" s="29" t="s">
        <v>59</v>
      </c>
      <c r="D37" s="24">
        <v>150849.77872052859</v>
      </c>
      <c r="E37" s="18">
        <f t="shared" si="0"/>
        <v>0.53890010174466207</v>
      </c>
    </row>
    <row r="38" spans="1:5">
      <c r="A38" s="10" t="s">
        <v>60</v>
      </c>
      <c r="B38" s="16" t="s">
        <v>61</v>
      </c>
      <c r="C38" s="29" t="s">
        <v>63</v>
      </c>
      <c r="D38" s="24">
        <v>105267.07577691336</v>
      </c>
      <c r="E38" s="18">
        <f t="shared" si="0"/>
        <v>0.3760591386192183</v>
      </c>
    </row>
    <row r="39" spans="1:5">
      <c r="A39" s="10" t="s">
        <v>62</v>
      </c>
      <c r="B39" s="16" t="s">
        <v>107</v>
      </c>
      <c r="C39" s="29" t="s">
        <v>108</v>
      </c>
      <c r="D39" s="24">
        <v>116362.28559584059</v>
      </c>
      <c r="E39" s="18">
        <f t="shared" si="0"/>
        <v>0.41569598628987753</v>
      </c>
    </row>
    <row r="40" spans="1:5">
      <c r="A40" s="10" t="s">
        <v>64</v>
      </c>
      <c r="B40" s="16" t="s">
        <v>109</v>
      </c>
      <c r="C40" s="29" t="s">
        <v>92</v>
      </c>
      <c r="D40" s="24">
        <v>84126.769796134773</v>
      </c>
      <c r="E40" s="18">
        <f t="shared" si="0"/>
        <v>0.30053689960379898</v>
      </c>
    </row>
    <row r="41" spans="1:5">
      <c r="A41" s="10" t="s">
        <v>66</v>
      </c>
      <c r="B41" s="16" t="s">
        <v>65</v>
      </c>
      <c r="C41" s="29" t="s">
        <v>51</v>
      </c>
      <c r="D41" s="24">
        <v>112303.29920233048</v>
      </c>
      <c r="E41" s="18">
        <f t="shared" si="0"/>
        <v>0.40119554618982778</v>
      </c>
    </row>
    <row r="42" spans="1:5">
      <c r="A42" s="10" t="s">
        <v>67</v>
      </c>
      <c r="B42" s="16" t="s">
        <v>37</v>
      </c>
      <c r="C42" s="29" t="s">
        <v>51</v>
      </c>
      <c r="D42" s="24">
        <v>59144.520068611149</v>
      </c>
      <c r="E42" s="18">
        <f t="shared" si="0"/>
        <v>0.21128958990164085</v>
      </c>
    </row>
    <row r="43" spans="1:5" ht="47.25">
      <c r="A43" s="10" t="s">
        <v>68</v>
      </c>
      <c r="B43" s="30" t="s">
        <v>93</v>
      </c>
      <c r="C43" s="31" t="s">
        <v>94</v>
      </c>
      <c r="D43" s="20">
        <v>353820.15403994173</v>
      </c>
      <c r="E43" s="13">
        <f t="shared" si="0"/>
        <v>1.2639973265369366</v>
      </c>
    </row>
    <row r="44" spans="1:5">
      <c r="A44" s="10" t="s">
        <v>69</v>
      </c>
      <c r="B44" s="11" t="s">
        <v>72</v>
      </c>
      <c r="C44" s="32" t="s">
        <v>116</v>
      </c>
      <c r="D44" s="20">
        <v>21717.028691826697</v>
      </c>
      <c r="E44" s="13">
        <f t="shared" si="0"/>
        <v>7.7582539867686873E-2</v>
      </c>
    </row>
    <row r="45" spans="1:5" ht="31.5">
      <c r="A45" s="10" t="s">
        <v>70</v>
      </c>
      <c r="B45" s="11" t="s">
        <v>74</v>
      </c>
      <c r="C45" s="32" t="s">
        <v>75</v>
      </c>
      <c r="D45" s="20">
        <v>822749.29648619925</v>
      </c>
      <c r="E45" s="13">
        <f t="shared" si="0"/>
        <v>2.9392133243243799</v>
      </c>
    </row>
    <row r="46" spans="1:5" ht="31.5">
      <c r="A46" s="10" t="s">
        <v>71</v>
      </c>
      <c r="B46" s="11" t="s">
        <v>110</v>
      </c>
      <c r="C46" s="32" t="s">
        <v>77</v>
      </c>
      <c r="D46" s="20">
        <v>104235.13890725804</v>
      </c>
      <c r="E46" s="13">
        <f t="shared" si="0"/>
        <v>0.37237261757312773</v>
      </c>
    </row>
    <row r="47" spans="1:5" ht="31.5">
      <c r="A47" s="10" t="s">
        <v>73</v>
      </c>
      <c r="B47" s="11" t="s">
        <v>111</v>
      </c>
      <c r="C47" s="32" t="s">
        <v>77</v>
      </c>
      <c r="D47" s="20">
        <v>71169.668903660495</v>
      </c>
      <c r="E47" s="13">
        <f t="shared" si="0"/>
        <v>0.25424857854363686</v>
      </c>
    </row>
    <row r="48" spans="1:5" ht="31.5">
      <c r="A48" s="10" t="s">
        <v>76</v>
      </c>
      <c r="B48" s="11" t="s">
        <v>78</v>
      </c>
      <c r="C48" s="32" t="s">
        <v>75</v>
      </c>
      <c r="D48" s="20">
        <v>974808.94919440045</v>
      </c>
      <c r="E48" s="13">
        <f t="shared" si="0"/>
        <v>3.4824356148092912</v>
      </c>
    </row>
    <row r="49" spans="1:5">
      <c r="A49" s="33"/>
      <c r="B49" s="11" t="s">
        <v>79</v>
      </c>
      <c r="C49" s="21"/>
      <c r="D49" s="34">
        <f>D15+D17+D18+D19+D28+D43+D44+D45+D46+D47+D48</f>
        <v>6778514.5410858532</v>
      </c>
      <c r="E49" s="34">
        <f t="shared" si="0"/>
        <v>24.215760916934791</v>
      </c>
    </row>
    <row r="50" spans="1:5" ht="178.5">
      <c r="A50" s="10"/>
      <c r="B50" s="11" t="s">
        <v>80</v>
      </c>
      <c r="C50" s="46" t="s">
        <v>95</v>
      </c>
      <c r="D50" s="34">
        <f>D49*20%</f>
        <v>1355702.9082171707</v>
      </c>
      <c r="E50" s="34">
        <f t="shared" si="0"/>
        <v>4.843152183386958</v>
      </c>
    </row>
    <row r="51" spans="1:5" ht="31.5">
      <c r="A51" s="33"/>
      <c r="B51" s="11" t="s">
        <v>81</v>
      </c>
      <c r="C51" s="21"/>
      <c r="D51" s="34">
        <f>D50+D49</f>
        <v>8134217.4493030235</v>
      </c>
      <c r="E51" s="34">
        <f>D51/12/$C$7</f>
        <v>29.058913100321746</v>
      </c>
    </row>
    <row r="52" spans="1:5">
      <c r="A52" s="67" t="s">
        <v>82</v>
      </c>
      <c r="B52" s="68"/>
      <c r="C52" s="68"/>
      <c r="D52" s="68"/>
      <c r="E52" s="69"/>
    </row>
    <row r="53" spans="1:5" ht="36.75" customHeight="1">
      <c r="A53" s="35" t="s">
        <v>15</v>
      </c>
      <c r="B53" s="11" t="s">
        <v>83</v>
      </c>
      <c r="C53" s="36"/>
      <c r="D53" s="20">
        <f>E53*12*C7</f>
        <v>279921.59999999998</v>
      </c>
      <c r="E53" s="13">
        <v>1</v>
      </c>
    </row>
    <row r="54" spans="1:5" ht="36.75" customHeight="1">
      <c r="A54" s="35" t="s">
        <v>15</v>
      </c>
      <c r="B54" s="11" t="s">
        <v>118</v>
      </c>
      <c r="C54" s="36"/>
      <c r="D54" s="20">
        <f>E54*12*C7</f>
        <v>279921.59999999998</v>
      </c>
      <c r="E54" s="13">
        <v>1</v>
      </c>
    </row>
    <row r="55" spans="1:5">
      <c r="B55" s="37"/>
      <c r="C55" s="38"/>
    </row>
    <row r="56" spans="1:5" hidden="1">
      <c r="B56" s="37"/>
      <c r="C56" s="39">
        <v>2017</v>
      </c>
      <c r="D56" s="39">
        <v>2016</v>
      </c>
      <c r="E56" s="39" t="s">
        <v>84</v>
      </c>
    </row>
    <row r="57" spans="1:5" hidden="1">
      <c r="B57" s="37"/>
      <c r="C57" s="40">
        <f>E51</f>
        <v>29.058913100321746</v>
      </c>
      <c r="D57" s="40">
        <v>25.6</v>
      </c>
      <c r="E57" s="41">
        <f>C57/D57-100%</f>
        <v>0.1351137929813182</v>
      </c>
    </row>
    <row r="58" spans="1:5">
      <c r="B58" s="37"/>
      <c r="C58" s="38"/>
    </row>
    <row r="59" spans="1:5">
      <c r="B59" s="37"/>
      <c r="C59" s="38"/>
    </row>
    <row r="60" spans="1:5" ht="12.75" customHeight="1">
      <c r="B60" s="42" t="s">
        <v>85</v>
      </c>
      <c r="C60" s="38"/>
      <c r="D60" s="6"/>
      <c r="E60" s="4" t="s">
        <v>86</v>
      </c>
    </row>
    <row r="61" spans="1:5" ht="12.75" customHeight="1">
      <c r="B61" s="42"/>
      <c r="C61" s="38"/>
      <c r="D61" s="6"/>
      <c r="E61" s="4"/>
    </row>
    <row r="62" spans="1:5" ht="12.75" customHeight="1">
      <c r="B62" s="42"/>
      <c r="C62" s="38"/>
      <c r="D62" s="6"/>
      <c r="E62" s="4"/>
    </row>
    <row r="63" spans="1:5" ht="12.75" customHeight="1">
      <c r="B63" s="42"/>
      <c r="C63" s="38"/>
      <c r="D63" s="6"/>
      <c r="E63" s="4"/>
    </row>
    <row r="64" spans="1:5" ht="12.75" customHeight="1">
      <c r="B64" s="42"/>
      <c r="C64" s="38"/>
      <c r="D64" s="6"/>
      <c r="E64" s="4"/>
    </row>
    <row r="65" spans="1:5" ht="12.75" customHeight="1">
      <c r="B65" s="42"/>
      <c r="C65" s="38"/>
      <c r="D65" s="6"/>
      <c r="E65" s="4"/>
    </row>
    <row r="66" spans="1:5" ht="12.75" customHeight="1">
      <c r="B66" s="42"/>
      <c r="C66" s="38"/>
      <c r="D66" s="6"/>
      <c r="E66" s="4"/>
    </row>
    <row r="67" spans="1:5" ht="12.75" customHeight="1">
      <c r="B67" s="42"/>
      <c r="C67" s="38"/>
      <c r="D67" s="6"/>
      <c r="E67" s="4"/>
    </row>
    <row r="68" spans="1:5" ht="12.75" customHeight="1">
      <c r="B68" s="42"/>
      <c r="C68" s="38"/>
      <c r="D68" s="6"/>
      <c r="E68" s="4"/>
    </row>
    <row r="69" spans="1:5">
      <c r="B69" s="37"/>
      <c r="C69" s="38"/>
      <c r="D69" s="6"/>
      <c r="E69" s="4"/>
    </row>
    <row r="70" spans="1:5">
      <c r="B70" s="42" t="s">
        <v>87</v>
      </c>
      <c r="C70" s="38"/>
      <c r="D70" s="6"/>
      <c r="E70" s="4" t="s">
        <v>88</v>
      </c>
    </row>
    <row r="71" spans="1:5">
      <c r="B71" s="42"/>
      <c r="C71" s="38"/>
    </row>
    <row r="72" spans="1:5" ht="75" hidden="1" customHeight="1">
      <c r="A72" s="70" t="s">
        <v>112</v>
      </c>
      <c r="B72" s="70"/>
      <c r="C72" s="70"/>
      <c r="D72" s="70"/>
      <c r="E72" s="70"/>
    </row>
    <row r="73" spans="1:5">
      <c r="B73" s="37"/>
      <c r="C73" s="38"/>
    </row>
    <row r="74" spans="1:5">
      <c r="B74" s="37"/>
      <c r="C74" s="38"/>
    </row>
    <row r="75" spans="1:5">
      <c r="B75" s="37"/>
      <c r="C75" s="38"/>
    </row>
    <row r="76" spans="1:5">
      <c r="B76" s="37"/>
      <c r="C76" s="38"/>
    </row>
    <row r="77" spans="1:5">
      <c r="B77" s="37"/>
      <c r="C77" s="38"/>
    </row>
    <row r="78" spans="1:5">
      <c r="B78" s="37"/>
      <c r="C78" s="38"/>
    </row>
    <row r="79" spans="1:5">
      <c r="B79" s="37"/>
      <c r="C79" s="38"/>
    </row>
    <row r="80" spans="1:5">
      <c r="B80" s="37"/>
      <c r="C80" s="38"/>
    </row>
    <row r="81" spans="1:5">
      <c r="B81" s="37"/>
      <c r="C81" s="38"/>
    </row>
    <row r="82" spans="1:5">
      <c r="B82" s="37"/>
      <c r="C82" s="38"/>
    </row>
    <row r="83" spans="1:5">
      <c r="B83" s="37"/>
      <c r="C83" s="38"/>
    </row>
    <row r="84" spans="1:5" s="4" customFormat="1">
      <c r="A84" s="1"/>
      <c r="B84" s="37"/>
      <c r="C84" s="38"/>
      <c r="E84" s="5"/>
    </row>
    <row r="85" spans="1:5" s="4" customFormat="1">
      <c r="A85" s="1"/>
      <c r="B85" s="37"/>
      <c r="C85" s="38"/>
      <c r="E85" s="5"/>
    </row>
    <row r="86" spans="1:5" s="43" customFormat="1">
      <c r="B86" s="37"/>
      <c r="C86" s="38"/>
    </row>
    <row r="87" spans="1:5" s="43" customFormat="1">
      <c r="B87" s="37"/>
      <c r="C87" s="38"/>
    </row>
    <row r="88" spans="1:5" s="43" customFormat="1">
      <c r="B88" s="37"/>
      <c r="C88" s="38"/>
    </row>
    <row r="89" spans="1:5" s="43" customFormat="1">
      <c r="B89" s="37"/>
      <c r="C89" s="38"/>
    </row>
    <row r="90" spans="1:5" s="43" customFormat="1">
      <c r="B90" s="37"/>
      <c r="C90" s="38"/>
    </row>
    <row r="91" spans="1:5" s="43" customFormat="1">
      <c r="B91" s="37"/>
      <c r="C91" s="38"/>
    </row>
    <row r="92" spans="1:5" s="43" customFormat="1">
      <c r="B92" s="37"/>
      <c r="C92" s="38"/>
    </row>
    <row r="93" spans="1:5" s="43" customFormat="1">
      <c r="B93" s="37"/>
      <c r="C93" s="38"/>
    </row>
    <row r="94" spans="1:5" s="43" customFormat="1">
      <c r="B94" s="37"/>
      <c r="C94" s="38"/>
    </row>
    <row r="95" spans="1:5" s="43" customFormat="1">
      <c r="B95" s="37"/>
      <c r="C95" s="38"/>
    </row>
    <row r="96" spans="1:5" s="43" customFormat="1">
      <c r="B96" s="37"/>
      <c r="C96" s="38"/>
    </row>
    <row r="97" spans="2:3" s="43" customFormat="1">
      <c r="B97" s="37"/>
      <c r="C97" s="38"/>
    </row>
    <row r="98" spans="2:3" s="43" customFormat="1">
      <c r="B98" s="37"/>
      <c r="C98" s="38"/>
    </row>
    <row r="99" spans="2:3" s="43" customFormat="1">
      <c r="B99" s="37"/>
      <c r="C99" s="38"/>
    </row>
    <row r="100" spans="2:3" s="43" customFormat="1">
      <c r="B100" s="37"/>
      <c r="C100" s="38"/>
    </row>
    <row r="101" spans="2:3" s="43" customFormat="1">
      <c r="B101" s="37"/>
      <c r="C101" s="38"/>
    </row>
    <row r="102" spans="2:3" s="43" customFormat="1">
      <c r="B102" s="37"/>
      <c r="C102" s="38"/>
    </row>
    <row r="103" spans="2:3" s="43" customFormat="1">
      <c r="B103" s="37"/>
      <c r="C103" s="38"/>
    </row>
    <row r="104" spans="2:3" s="43" customFormat="1">
      <c r="B104" s="37"/>
      <c r="C104" s="38"/>
    </row>
    <row r="105" spans="2:3" s="43" customFormat="1">
      <c r="B105" s="37"/>
      <c r="C105" s="38"/>
    </row>
    <row r="106" spans="2:3" s="43" customFormat="1">
      <c r="B106" s="37"/>
      <c r="C106" s="38"/>
    </row>
    <row r="107" spans="2:3" s="43" customFormat="1">
      <c r="B107" s="37"/>
      <c r="C107" s="38"/>
    </row>
    <row r="108" spans="2:3" s="43" customFormat="1">
      <c r="B108" s="37"/>
      <c r="C108" s="38"/>
    </row>
    <row r="109" spans="2:3" s="43" customFormat="1">
      <c r="B109" s="37"/>
      <c r="C109" s="38"/>
    </row>
  </sheetData>
  <mergeCells count="23">
    <mergeCell ref="A13:B13"/>
    <mergeCell ref="A14:E14"/>
    <mergeCell ref="A52:E52"/>
    <mergeCell ref="A72:E72"/>
    <mergeCell ref="A10:B10"/>
    <mergeCell ref="C10:E10"/>
    <mergeCell ref="A11:B11"/>
    <mergeCell ref="C11:E11"/>
    <mergeCell ref="A12:B12"/>
    <mergeCell ref="C12:E12"/>
    <mergeCell ref="A7:B7"/>
    <mergeCell ref="C7:E7"/>
    <mergeCell ref="A8:B8"/>
    <mergeCell ref="C8:E8"/>
    <mergeCell ref="A9:B9"/>
    <mergeCell ref="C9:E9"/>
    <mergeCell ref="A6:B6"/>
    <mergeCell ref="C6:E6"/>
    <mergeCell ref="C2:E2"/>
    <mergeCell ref="C3:E3"/>
    <mergeCell ref="A4:E4"/>
    <mergeCell ref="A5:B5"/>
    <mergeCell ref="C5:E5"/>
  </mergeCells>
  <printOptions horizontalCentered="1"/>
  <pageMargins left="0.15748031496062992" right="0.15748031496062992" top="0.35433070866141736" bottom="0.15748031496062992" header="0" footer="0"/>
  <pageSetup scale="65" orientation="portrait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84+9,21%</vt:lpstr>
      <vt:lpstr>'84+9,21%'!Область_печати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2021-03-17T02:42:36Z</cp:lastPrinted>
  <dcterms:created xsi:type="dcterms:W3CDTF">2016-11-21T01:00:14Z</dcterms:created>
  <dcterms:modified xsi:type="dcterms:W3CDTF">2022-02-08T04:05:06Z</dcterms:modified>
</cp:coreProperties>
</file>