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55" windowWidth="18495" windowHeight="11445" activeTab="1"/>
  </bookViews>
  <sheets>
    <sheet name="Г69+3%" sheetId="6" r:id="rId1"/>
    <sheet name="Г69+3% (+дезинсекция расширенн)" sheetId="7" r:id="rId2"/>
  </sheets>
  <definedNames>
    <definedName name="_xlnm.Print_Area" localSheetId="0">'Г69+3%'!$A$2:$E$70</definedName>
    <definedName name="_xlnm.Print_Area" localSheetId="1">'Г69+3% (+дезинсекция расширенн)'!$A$2:$E$69</definedName>
  </definedNames>
  <calcPr calcId="125725"/>
</workbook>
</file>

<file path=xl/calcChain.xml><?xml version="1.0" encoding="utf-8"?>
<calcChain xmlns="http://schemas.openxmlformats.org/spreadsheetml/2006/main">
  <c r="D17" i="6"/>
  <c r="D53" s="1"/>
  <c r="C7" l="1"/>
  <c r="D57" s="1"/>
  <c r="E52" l="1"/>
  <c r="E14"/>
  <c r="E16"/>
  <c r="E19"/>
  <c r="E21"/>
  <c r="E23"/>
  <c r="E25"/>
  <c r="E27"/>
  <c r="E31"/>
  <c r="E33"/>
  <c r="E35"/>
  <c r="E37"/>
  <c r="E40"/>
  <c r="E42"/>
  <c r="E44"/>
  <c r="E46"/>
  <c r="E49"/>
  <c r="E51"/>
  <c r="E38"/>
  <c r="E39"/>
  <c r="E15"/>
  <c r="E18"/>
  <c r="E20"/>
  <c r="E22"/>
  <c r="E24"/>
  <c r="E26"/>
  <c r="E30"/>
  <c r="E32"/>
  <c r="E34"/>
  <c r="E36"/>
  <c r="E41"/>
  <c r="E43"/>
  <c r="E45"/>
  <c r="E47"/>
  <c r="E48"/>
  <c r="E50"/>
  <c r="D54" l="1"/>
  <c r="D55" s="1"/>
  <c r="E17"/>
  <c r="E29"/>
  <c r="E28"/>
  <c r="C59" i="7" l="1"/>
  <c r="E59" s="1"/>
  <c r="E53" i="6"/>
  <c r="E54"/>
  <c r="C60" l="1"/>
  <c r="E55"/>
  <c r="F55" s="1"/>
  <c r="E60" l="1"/>
</calcChain>
</file>

<file path=xl/sharedStrings.xml><?xml version="1.0" encoding="utf-8"?>
<sst xmlns="http://schemas.openxmlformats.org/spreadsheetml/2006/main" count="262" uniqueCount="128">
  <si>
    <t>к Договору управления многоквартирным домом____</t>
  </si>
  <si>
    <t>Характеристика МКД</t>
  </si>
  <si>
    <t>Площадь жилых помещений</t>
  </si>
  <si>
    <t>Площадь нежилых помещений</t>
  </si>
  <si>
    <t>Перечень обязательных видов работ и услуг по содержанию и ремонту общего имущества  дома</t>
  </si>
  <si>
    <t>Условия выполнения работ, оказания услуг</t>
  </si>
  <si>
    <t>Размер платы за 1 кв.м. площади помещений в месяц, руб.</t>
  </si>
  <si>
    <t>Сумма затрат в год, руб.</t>
  </si>
  <si>
    <t>Техническое обслуживание внутридомового инженерного оборудования</t>
  </si>
  <si>
    <t>Техническое обслуживание конструктивных элементов зданий</t>
  </si>
  <si>
    <t>Аварийно-ремонтное обслуживание</t>
  </si>
  <si>
    <t>Санитарное содержание лестничных клеток</t>
  </si>
  <si>
    <t>4.1.</t>
  </si>
  <si>
    <t>4.2.</t>
  </si>
  <si>
    <t>1 раз в месяц</t>
  </si>
  <si>
    <t>4.3.</t>
  </si>
  <si>
    <t>мытье полов кабины лифтов</t>
  </si>
  <si>
    <t>2 раза в неделю</t>
  </si>
  <si>
    <t>5 раз в неделю</t>
  </si>
  <si>
    <t>4.4.</t>
  </si>
  <si>
    <t>1 раз в год</t>
  </si>
  <si>
    <t>2 раза в год</t>
  </si>
  <si>
    <t>4.5.</t>
  </si>
  <si>
    <t>4.6.</t>
  </si>
  <si>
    <t>4.7.</t>
  </si>
  <si>
    <t>мытье окон</t>
  </si>
  <si>
    <t>4.8.</t>
  </si>
  <si>
    <t>1 раз в неделю</t>
  </si>
  <si>
    <t>Уборка земельного участка, входящего в состав общего имущества дома</t>
  </si>
  <si>
    <t>5.1.</t>
  </si>
  <si>
    <t>холодный период</t>
  </si>
  <si>
    <t>5.1.1.</t>
  </si>
  <si>
    <t>подметание территории</t>
  </si>
  <si>
    <t>асфальт  1 класса - 1 раз в двое суток, асфальт 2 и 3 класса - 1 раз в сутки</t>
  </si>
  <si>
    <t>5.1.2.</t>
  </si>
  <si>
    <t>сдвигание свежевыпавшего снега в дни сильных снегопадов</t>
  </si>
  <si>
    <t xml:space="preserve"> 2 раза в сутки в дни сильных снегопадов</t>
  </si>
  <si>
    <t>5.1.3.</t>
  </si>
  <si>
    <t>посыпка территории пескосмесью</t>
  </si>
  <si>
    <t xml:space="preserve"> в дни гололеда не менее 1 раза в день</t>
  </si>
  <si>
    <t>5.1.4.</t>
  </si>
  <si>
    <t>очистка от наледи и льда крышек люков и пожарных колодцев</t>
  </si>
  <si>
    <t>5.1.5.</t>
  </si>
  <si>
    <t>очистка участков территории от снега и наледи при механизированной уборке</t>
  </si>
  <si>
    <t>6 раз в холодный период</t>
  </si>
  <si>
    <t>5.1.6.</t>
  </si>
  <si>
    <t>очистка контейнерной площадки</t>
  </si>
  <si>
    <t>5.1.7.</t>
  </si>
  <si>
    <t>сметание снега со ступеней и площадки перед входом в подъезд</t>
  </si>
  <si>
    <t>5.1.8.</t>
  </si>
  <si>
    <t>протирка указателей</t>
  </si>
  <si>
    <t>5.2.</t>
  </si>
  <si>
    <t>теплый период</t>
  </si>
  <si>
    <t>5.2.1.</t>
  </si>
  <si>
    <t>подметание территории с дни без осадков или в дни с осадками до 2 см</t>
  </si>
  <si>
    <t>асфальт  1 класса - 1 раз в двое суток, грунт 2 класса и асфальт 2 и 3 класса - 1 раз в сутки</t>
  </si>
  <si>
    <t>5.2.2.</t>
  </si>
  <si>
    <t>частичная уборка территории в дни с осадками более 2 см</t>
  </si>
  <si>
    <t xml:space="preserve">асфальт  1, 2 и 3 класса - 50 % территории  1 раз в двое суток </t>
  </si>
  <si>
    <t>5.2.3.</t>
  </si>
  <si>
    <t>уборка газонов</t>
  </si>
  <si>
    <t>5.2.4.</t>
  </si>
  <si>
    <t>подметание ступеней и площадок перед входом в подъезд</t>
  </si>
  <si>
    <t>5.2.5.</t>
  </si>
  <si>
    <t>уборка контейнерной площадки</t>
  </si>
  <si>
    <t>5.2.6.</t>
  </si>
  <si>
    <t xml:space="preserve">уборка приямков </t>
  </si>
  <si>
    <t>5.2.7.</t>
  </si>
  <si>
    <t>5.2.8.</t>
  </si>
  <si>
    <t>озеленение, кошение газонов</t>
  </si>
  <si>
    <t>в течении летнего периода</t>
  </si>
  <si>
    <t>Дератизация, дезинсекция</t>
  </si>
  <si>
    <t>Обслуживание  противопожарной автоматики</t>
  </si>
  <si>
    <t>Директор ООО "КЖЭК "Горский"</t>
  </si>
  <si>
    <t>С.В. Занина</t>
  </si>
  <si>
    <t>Экономист</t>
  </si>
  <si>
    <t>Площадь дворовой территории</t>
  </si>
  <si>
    <t xml:space="preserve">Сбор денежных средств для формирования резерва на текущий ремонт </t>
  </si>
  <si>
    <t>М.А. Иващук</t>
  </si>
  <si>
    <t>Приложение № 3</t>
  </si>
  <si>
    <t>ул. Горский м-н, дом 69</t>
  </si>
  <si>
    <t>Общая площадь помещений собственников</t>
  </si>
  <si>
    <t>I</t>
  </si>
  <si>
    <t>СОДЕРЖАНИЕ ОБЩЕГО ИМУЩЕСТВА ДОМА</t>
  </si>
  <si>
    <t>1 раз в квартал</t>
  </si>
  <si>
    <t>7 раз в неделю</t>
  </si>
  <si>
    <t>1 раза за период</t>
  </si>
  <si>
    <t>2 раз в месяц</t>
  </si>
  <si>
    <t xml:space="preserve">Техническое обслуживание лифтов </t>
  </si>
  <si>
    <t>ежемесячно, на основании договора со специализированной организацией</t>
  </si>
  <si>
    <t>Дополнительные работы</t>
  </si>
  <si>
    <t>влажная протирка стен, дверей, потолков и плафонов кабины лифта, подоконников, почтовых ящиков</t>
  </si>
  <si>
    <t>подметание пожарных переходов</t>
  </si>
  <si>
    <t>мытье лестничных площадок 
(лифтовые холлы и коридор)</t>
  </si>
  <si>
    <t xml:space="preserve">уборка крыльца </t>
  </si>
  <si>
    <t>в летный период 2 раза в неделю</t>
  </si>
  <si>
    <t>влажная уборка пожарных переходов (мытье)</t>
  </si>
  <si>
    <t>4.9.</t>
  </si>
  <si>
    <t>1 раз в ДВОЕ суток</t>
  </si>
  <si>
    <t xml:space="preserve">Автоуслуги по вывозу снега и механизированная уборка  дворовой территории    </t>
  </si>
  <si>
    <t>с последующей корректировкой за отчетный период на основании актов выполненных работ (фактические объемы)</t>
  </si>
  <si>
    <t>УПРАВЛЕНИЕ МНОГОКВАРТИРНЫМ ДОМОМ 20% ( в том числе НДС 18%)</t>
  </si>
  <si>
    <t>Проведение технических осмотров, профилактического ремонта и устранение незначительных неисправностей в конструктивных элементах здания, смена и восстановление разбитых стекол;  ремонт и укрепление окон и дверей; очистка кровли от мусора, грязи, снега, наледи, снежных шапок и  сосулек и  выполнение других работ в соответствии с приложениями к договору управления № 5 и № 6. Устранение причин при обнаружении неисправности инженерных систем и т.д. в соответствии с перечнем, утвержденным постановлением Правительства РФ от 03.04.2013 № 290 и в соответствии с постановлением Правительства РФ от 27.09.2003 № 170 и на основании договора управления</t>
  </si>
  <si>
    <t>влажная протирка   отопительных приборов</t>
  </si>
  <si>
    <t>Планирование работ по содержанию и ремонту общего имущества дома; планирование финансовых и технических ресурсов;  осуществление систематического контроля над качеством услуг и работ подрядных организаций и за исполнением договорных обязательств; проведение оплаты работ и услуг подрядных организаций в соответствии с заключенными договорами за надлежащее качество работ и услуг, сбор платежей с нанимателей и собственников помещение, в т.ч. за коммунальные услуги, взыскание задолженности по оплате ЖКУ; ведение технической документациипо МКД, работа с населением, в т.ч. рассмотрение обращений и жалоб по качеству обслуживания; выполнение диспетчерских функций по приему заявок от населения и функций, связанных с регистрацией граждан.</t>
  </si>
  <si>
    <t>Количество подъездов</t>
  </si>
  <si>
    <t>круглосуточно на системах водоснабжения, водоотведения, теплоснабжения и энергообеспечения</t>
  </si>
  <si>
    <t>мытье стен, дверей, перил, чердачных лестниц, плафонов, почтовых ящиков, шкафов для электросчетчитков и слаботочных устройств, обметание пыли с потолков</t>
  </si>
  <si>
    <t>дератизация - 1 раз в квартал, 
дезинсекция - 2 раза в год</t>
  </si>
  <si>
    <t>Проведение технических осмотров, профилактического ремонта и устранение незначительных неисправностей в системах отопления, водоснабжения, водоотведения, канализации, электроснабжения, а также: ремонт, регулировка, наладка и испытание систем центрального отопления; промывка, опрессовка, консервация и расконсервация системы центрального отопления; укрепление трубопроводов, мелкий ремонт изоляции, проверка исправности канализационных вытяжек и профилактическая прочистка канализации и  выполнение других работ в соответствии с приложениями к договору управления № 5 и № 6. Устранение причин при обнаружении неисправности инженерных систем и т.д. в соответствии с перечнем, утвержденным постановлением Правительства РФ от 03.04.2013 № 290 и в соответствии с постановлением Правительства РФ от 27.09.2003 № 170 и на основании договора управления
ППР 1 раз в год</t>
  </si>
  <si>
    <r>
      <t>Техническое обслуживание ИТП</t>
    </r>
    <r>
      <rPr>
        <sz val="10"/>
        <color indexed="8"/>
        <rFont val="Times New Roman"/>
        <family val="1"/>
        <charset val="204"/>
      </rPr>
      <t xml:space="preserve"> (автоматизированный)</t>
    </r>
  </si>
  <si>
    <r>
      <t xml:space="preserve">Техническое обслуживание ОПУ </t>
    </r>
    <r>
      <rPr>
        <sz val="10"/>
        <color indexed="8"/>
        <rFont val="Times New Roman"/>
        <family val="1"/>
        <charset val="204"/>
      </rPr>
      <t>(тепловая энергия, горячее и холодное водоснабжение)</t>
    </r>
  </si>
  <si>
    <t>% изменения</t>
  </si>
  <si>
    <t>в зимний период 7 раз в неделю</t>
  </si>
  <si>
    <t>ТЕКУЩЕЕ СОДЕРЖАНИЕ ОБЩЕГО ИМУЩЕСТВА</t>
  </si>
  <si>
    <t>1 раз в месяц в теплый период</t>
  </si>
  <si>
    <t>ИТОГО текущее содержание общего имущества и управленческие расходы</t>
  </si>
  <si>
    <t>Площадь МОП</t>
  </si>
  <si>
    <t>с 01.05.2017 года</t>
  </si>
  <si>
    <t>все позиции проиндексированы на 3%</t>
  </si>
  <si>
    <r>
      <t xml:space="preserve">Перечень и периодичность 
работ и услуг по текущему содержанию общего имущества 
многоквартирного дома № 69 по ул. Горский микрорайон
</t>
    </r>
    <r>
      <rPr>
        <b/>
        <u/>
        <sz val="14"/>
        <color indexed="8"/>
        <rFont val="Times New Roman"/>
        <family val="1"/>
        <charset val="204"/>
      </rPr>
      <t>на период с 01.01.2020 по 31.12.2020 гг.</t>
    </r>
  </si>
  <si>
    <t>только первый этаж</t>
  </si>
  <si>
    <t>нижний этаж - 5 раз в неделю
 4 раза в месяц  все этажи</t>
  </si>
  <si>
    <t>6 раз в неделю</t>
  </si>
  <si>
    <t>2 раза в месяц</t>
  </si>
  <si>
    <t>первый этаж - 5 раз в неделю
 4 раза в месяц - все этажи</t>
  </si>
  <si>
    <t>- в летный период 2 раза в неделю
- в зимний период 7 раз в неделю</t>
  </si>
  <si>
    <r>
      <t xml:space="preserve">дератизация - 2 раза в год 
</t>
    </r>
    <r>
      <rPr>
        <b/>
        <sz val="14"/>
        <color theme="1"/>
        <rFont val="Times New Roman"/>
        <family val="1"/>
        <charset val="204"/>
      </rPr>
      <t>дополнительная дезинсекция подъезда (34 этажа), чердачного помещения (1040,72 кв.м.) и вентиляционных шахт (19 шт.) - 1 раз в год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</si>
</sst>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42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i/>
      <sz val="12"/>
      <color rgb="FFFF0000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theme="0" tint="-0.1499984740745262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8" borderId="5" applyNumberFormat="0" applyAlignment="0" applyProtection="0"/>
    <xf numFmtId="0" fontId="8" fillId="21" borderId="6" applyNumberFormat="0" applyAlignment="0" applyProtection="0"/>
    <xf numFmtId="0" fontId="9" fillId="21" borderId="5" applyNumberFormat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22" borderId="11" applyNumberFormat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4" borderId="12" applyNumberFormat="0" applyFont="0" applyAlignment="0" applyProtection="0"/>
    <xf numFmtId="0" fontId="20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2" fillId="5" borderId="0" applyNumberFormat="0" applyBorder="0" applyAlignment="0" applyProtection="0"/>
  </cellStyleXfs>
  <cellXfs count="97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2" fontId="25" fillId="0" borderId="1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3" fillId="0" borderId="0" xfId="0" applyFont="1" applyFill="1"/>
    <xf numFmtId="0" fontId="29" fillId="0" borderId="0" xfId="0" applyFont="1"/>
    <xf numFmtId="0" fontId="27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4" fontId="23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 wrapText="1"/>
    </xf>
    <xf numFmtId="2" fontId="23" fillId="0" borderId="1" xfId="0" applyNumberFormat="1" applyFont="1" applyFill="1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/>
    </xf>
    <xf numFmtId="2" fontId="32" fillId="0" borderId="1" xfId="0" applyNumberFormat="1" applyFont="1" applyFill="1" applyBorder="1" applyAlignment="1">
      <alignment horizontal="center" vertical="center"/>
    </xf>
    <xf numFmtId="4" fontId="30" fillId="0" borderId="1" xfId="0" applyNumberFormat="1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/>
    </xf>
    <xf numFmtId="0" fontId="33" fillId="0" borderId="0" xfId="0" applyFont="1"/>
    <xf numFmtId="164" fontId="23" fillId="0" borderId="1" xfId="0" applyNumberFormat="1" applyFont="1" applyFill="1" applyBorder="1" applyAlignment="1">
      <alignment horizontal="center" vertical="center" wrapText="1"/>
    </xf>
    <xf numFmtId="164" fontId="34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 applyFill="1"/>
    <xf numFmtId="0" fontId="28" fillId="0" borderId="1" xfId="0" applyFont="1" applyFill="1" applyBorder="1" applyAlignment="1">
      <alignment vertical="center" wrapText="1"/>
    </xf>
    <xf numFmtId="0" fontId="29" fillId="2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4" fontId="27" fillId="2" borderId="1" xfId="0" applyNumberFormat="1" applyFont="1" applyFill="1" applyBorder="1" applyAlignment="1">
      <alignment horizontal="center" vertical="center" wrapText="1"/>
    </xf>
    <xf numFmtId="2" fontId="27" fillId="2" borderId="1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center" vertical="center"/>
    </xf>
    <xf numFmtId="4" fontId="23" fillId="2" borderId="0" xfId="0" applyNumberFormat="1" applyFont="1" applyFill="1"/>
    <xf numFmtId="0" fontId="23" fillId="2" borderId="0" xfId="0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vertical="center" wrapText="1"/>
    </xf>
    <xf numFmtId="10" fontId="25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 wrapText="1"/>
    </xf>
    <xf numFmtId="0" fontId="2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165" fontId="23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wrapText="1"/>
    </xf>
    <xf numFmtId="0" fontId="28" fillId="0" borderId="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 wrapText="1"/>
    </xf>
    <xf numFmtId="0" fontId="27" fillId="0" borderId="1" xfId="0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3" fillId="0" borderId="1" xfId="0" quotePrefix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/>
    </xf>
    <xf numFmtId="3" fontId="28" fillId="0" borderId="1" xfId="0" applyNumberFormat="1" applyFont="1" applyFill="1" applyBorder="1" applyAlignment="1">
      <alignment horizontal="center" vertical="center" wrapText="1"/>
    </xf>
    <xf numFmtId="3" fontId="23" fillId="0" borderId="1" xfId="0" applyNumberFormat="1" applyFont="1" applyFill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 indent="18"/>
    </xf>
    <xf numFmtId="0" fontId="1" fillId="0" borderId="0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/>
    </xf>
    <xf numFmtId="4" fontId="28" fillId="0" borderId="2" xfId="0" applyNumberFormat="1" applyFont="1" applyFill="1" applyBorder="1" applyAlignment="1">
      <alignment horizontal="center" vertical="center" wrapText="1"/>
    </xf>
    <xf numFmtId="4" fontId="29" fillId="0" borderId="4" xfId="0" applyNumberFormat="1" applyFont="1" applyFill="1" applyBorder="1" applyAlignment="1">
      <alignment horizontal="center" vertical="center"/>
    </xf>
    <xf numFmtId="4" fontId="29" fillId="0" borderId="3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4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08"/>
  <sheetViews>
    <sheetView view="pageBreakPreview" topLeftCell="A34" zoomScale="70" zoomScaleSheetLayoutView="70" workbookViewId="0">
      <selection activeCell="E55" sqref="E55"/>
    </sheetView>
  </sheetViews>
  <sheetFormatPr defaultRowHeight="15.75"/>
  <cols>
    <col min="1" max="1" width="9.42578125" style="7" customWidth="1"/>
    <col min="2" max="2" width="45.5703125" style="9" customWidth="1"/>
    <col min="3" max="3" width="45" style="47" customWidth="1"/>
    <col min="4" max="4" width="21.42578125" style="48" customWidth="1"/>
    <col min="5" max="5" width="22.7109375" style="49" customWidth="1"/>
    <col min="6" max="6" width="21.140625" style="10" bestFit="1" customWidth="1"/>
    <col min="7" max="16384" width="9.140625" style="10"/>
  </cols>
  <sheetData>
    <row r="1" spans="1:6">
      <c r="C1" s="7" t="s">
        <v>119</v>
      </c>
    </row>
    <row r="2" spans="1:6">
      <c r="B2" s="8"/>
      <c r="C2" s="78" t="s">
        <v>79</v>
      </c>
      <c r="D2" s="78"/>
      <c r="E2" s="78"/>
    </row>
    <row r="3" spans="1:6" ht="15" customHeight="1">
      <c r="B3" s="8"/>
      <c r="C3" s="78" t="s">
        <v>0</v>
      </c>
      <c r="D3" s="78"/>
      <c r="E3" s="78"/>
    </row>
    <row r="4" spans="1:6" ht="94.5" customHeight="1">
      <c r="A4" s="79" t="s">
        <v>120</v>
      </c>
      <c r="B4" s="79"/>
      <c r="C4" s="79"/>
      <c r="D4" s="79"/>
      <c r="E4" s="80"/>
    </row>
    <row r="5" spans="1:6">
      <c r="A5" s="81" t="s">
        <v>1</v>
      </c>
      <c r="B5" s="73"/>
      <c r="C5" s="82" t="s">
        <v>80</v>
      </c>
      <c r="D5" s="82"/>
      <c r="E5" s="83"/>
    </row>
    <row r="6" spans="1:6">
      <c r="A6" s="72" t="s">
        <v>105</v>
      </c>
      <c r="B6" s="73"/>
      <c r="C6" s="74">
        <v>2</v>
      </c>
      <c r="D6" s="75"/>
      <c r="E6" s="75"/>
    </row>
    <row r="7" spans="1:6">
      <c r="A7" s="72" t="s">
        <v>81</v>
      </c>
      <c r="B7" s="73"/>
      <c r="C7" s="76">
        <f>C9+C8</f>
        <v>16009.699999999999</v>
      </c>
      <c r="D7" s="77"/>
      <c r="E7" s="77"/>
    </row>
    <row r="8" spans="1:6">
      <c r="A8" s="84" t="s">
        <v>2</v>
      </c>
      <c r="B8" s="85"/>
      <c r="C8" s="86">
        <v>15310.3</v>
      </c>
      <c r="D8" s="87"/>
      <c r="E8" s="88"/>
    </row>
    <row r="9" spans="1:6">
      <c r="A9" s="84" t="s">
        <v>3</v>
      </c>
      <c r="B9" s="85"/>
      <c r="C9" s="86">
        <v>699.4</v>
      </c>
      <c r="D9" s="87"/>
      <c r="E9" s="88"/>
    </row>
    <row r="10" spans="1:6">
      <c r="A10" s="84" t="s">
        <v>117</v>
      </c>
      <c r="B10" s="85"/>
      <c r="C10" s="86">
        <v>2569.4</v>
      </c>
      <c r="D10" s="87"/>
      <c r="E10" s="88"/>
    </row>
    <row r="11" spans="1:6">
      <c r="A11" s="84" t="s">
        <v>76</v>
      </c>
      <c r="B11" s="85"/>
      <c r="C11" s="86">
        <v>4752.2</v>
      </c>
      <c r="D11" s="87"/>
      <c r="E11" s="88"/>
    </row>
    <row r="12" spans="1:6" ht="63">
      <c r="A12" s="91" t="s">
        <v>4</v>
      </c>
      <c r="B12" s="92"/>
      <c r="C12" s="11" t="s">
        <v>5</v>
      </c>
      <c r="D12" s="13" t="s">
        <v>7</v>
      </c>
      <c r="E12" s="13" t="s">
        <v>6</v>
      </c>
    </row>
    <row r="13" spans="1:6">
      <c r="A13" s="14" t="s">
        <v>82</v>
      </c>
      <c r="B13" s="82" t="s">
        <v>83</v>
      </c>
      <c r="C13" s="93"/>
      <c r="D13" s="15"/>
      <c r="E13" s="16"/>
    </row>
    <row r="14" spans="1:6" ht="202.5">
      <c r="A14" s="14">
        <v>1</v>
      </c>
      <c r="B14" s="17" t="s">
        <v>8</v>
      </c>
      <c r="C14" s="68" t="s">
        <v>109</v>
      </c>
      <c r="D14" s="18">
        <v>458303.74292290281</v>
      </c>
      <c r="E14" s="19">
        <f t="shared" ref="E14:E54" si="0">D14/12/$C$7</f>
        <v>2.3855524199022198</v>
      </c>
      <c r="F14" s="10">
        <v>1.03</v>
      </c>
    </row>
    <row r="15" spans="1:6" ht="146.25">
      <c r="A15" s="14">
        <v>2</v>
      </c>
      <c r="B15" s="17" t="s">
        <v>9</v>
      </c>
      <c r="C15" s="68" t="s">
        <v>102</v>
      </c>
      <c r="D15" s="18">
        <v>339978.04929553519</v>
      </c>
      <c r="E15" s="19">
        <f t="shared" si="0"/>
        <v>1.7696461587638288</v>
      </c>
    </row>
    <row r="16" spans="1:6" ht="47.25">
      <c r="A16" s="14">
        <v>3</v>
      </c>
      <c r="B16" s="17" t="s">
        <v>10</v>
      </c>
      <c r="C16" s="22" t="s">
        <v>106</v>
      </c>
      <c r="D16" s="23">
        <v>246895.76640326253</v>
      </c>
      <c r="E16" s="19">
        <f t="shared" si="0"/>
        <v>1.2851363361132238</v>
      </c>
    </row>
    <row r="17" spans="1:6" ht="31.5">
      <c r="A17" s="14">
        <v>4</v>
      </c>
      <c r="B17" s="17" t="s">
        <v>11</v>
      </c>
      <c r="C17" s="24"/>
      <c r="D17" s="23">
        <f>SUM(D18:D27)</f>
        <v>400215.65565919195</v>
      </c>
      <c r="E17" s="19">
        <f t="shared" si="0"/>
        <v>2.0831936037693399</v>
      </c>
    </row>
    <row r="18" spans="1:6">
      <c r="A18" s="14" t="s">
        <v>12</v>
      </c>
      <c r="B18" s="58" t="s">
        <v>92</v>
      </c>
      <c r="C18" s="62" t="s">
        <v>27</v>
      </c>
      <c r="D18" s="25">
        <v>284032.59278999659</v>
      </c>
      <c r="E18" s="21">
        <f t="shared" si="0"/>
        <v>1.478440116460628</v>
      </c>
    </row>
    <row r="19" spans="1:6" ht="31.5">
      <c r="A19" s="14" t="s">
        <v>12</v>
      </c>
      <c r="B19" s="58" t="s">
        <v>96</v>
      </c>
      <c r="C19" s="57" t="s">
        <v>115</v>
      </c>
      <c r="D19" s="25">
        <v>71008.148197499104</v>
      </c>
      <c r="E19" s="21">
        <f t="shared" si="0"/>
        <v>0.36961002911515678</v>
      </c>
    </row>
    <row r="20" spans="1:6" ht="43.5" customHeight="1">
      <c r="A20" s="14" t="s">
        <v>13</v>
      </c>
      <c r="B20" s="58" t="s">
        <v>93</v>
      </c>
      <c r="C20" s="62" t="s">
        <v>122</v>
      </c>
      <c r="D20" s="25">
        <v>38322.51</v>
      </c>
      <c r="E20" s="21">
        <f t="shared" si="0"/>
        <v>0.19947547424373974</v>
      </c>
      <c r="F20" s="10" t="s">
        <v>121</v>
      </c>
    </row>
    <row r="21" spans="1:6">
      <c r="A21" s="14" t="s">
        <v>15</v>
      </c>
      <c r="B21" s="20" t="s">
        <v>16</v>
      </c>
      <c r="C21" s="12" t="s">
        <v>18</v>
      </c>
      <c r="D21" s="25">
        <v>1183.0557976851997</v>
      </c>
      <c r="E21" s="21">
        <f t="shared" si="0"/>
        <v>6.1580156492897003E-3</v>
      </c>
    </row>
    <row r="22" spans="1:6" ht="51">
      <c r="A22" s="14" t="s">
        <v>19</v>
      </c>
      <c r="B22" s="1" t="s">
        <v>107</v>
      </c>
      <c r="C22" s="12" t="s">
        <v>21</v>
      </c>
      <c r="D22" s="25">
        <v>2699.646097534418</v>
      </c>
      <c r="E22" s="21">
        <f t="shared" si="0"/>
        <v>1.4052137649541727E-2</v>
      </c>
    </row>
    <row r="23" spans="1:6" ht="22.5">
      <c r="A23" s="14" t="s">
        <v>22</v>
      </c>
      <c r="B23" s="52" t="s">
        <v>91</v>
      </c>
      <c r="C23" s="12" t="s">
        <v>14</v>
      </c>
      <c r="D23" s="25">
        <v>753.03722275866448</v>
      </c>
      <c r="E23" s="21">
        <f t="shared" si="0"/>
        <v>3.9196925549232885E-3</v>
      </c>
    </row>
    <row r="24" spans="1:6">
      <c r="A24" s="14" t="s">
        <v>23</v>
      </c>
      <c r="B24" s="20" t="s">
        <v>103</v>
      </c>
      <c r="C24" s="12" t="s">
        <v>84</v>
      </c>
      <c r="D24" s="25">
        <v>124.6594630610421</v>
      </c>
      <c r="E24" s="63">
        <f t="shared" si="0"/>
        <v>6.4887465651574836E-4</v>
      </c>
    </row>
    <row r="25" spans="1:6">
      <c r="A25" s="14" t="s">
        <v>24</v>
      </c>
      <c r="B25" s="20" t="s">
        <v>25</v>
      </c>
      <c r="C25" s="12" t="s">
        <v>20</v>
      </c>
      <c r="D25" s="25">
        <v>1176.8161689281326</v>
      </c>
      <c r="E25" s="21">
        <f t="shared" si="0"/>
        <v>6.125537272862352E-3</v>
      </c>
    </row>
    <row r="26" spans="1:6">
      <c r="A26" s="14" t="s">
        <v>26</v>
      </c>
      <c r="B26" s="20" t="s">
        <v>94</v>
      </c>
      <c r="C26" s="12" t="s">
        <v>95</v>
      </c>
      <c r="D26" s="25">
        <v>203.37553816195407</v>
      </c>
      <c r="E26" s="21">
        <f t="shared" si="0"/>
        <v>1.0586058148182771E-3</v>
      </c>
    </row>
    <row r="27" spans="1:6">
      <c r="A27" s="14" t="s">
        <v>97</v>
      </c>
      <c r="B27" s="20" t="s">
        <v>94</v>
      </c>
      <c r="C27" s="54" t="s">
        <v>113</v>
      </c>
      <c r="D27" s="25">
        <v>711.81438356683918</v>
      </c>
      <c r="E27" s="21">
        <f t="shared" si="0"/>
        <v>3.7051203518639704E-3</v>
      </c>
    </row>
    <row r="28" spans="1:6" ht="31.5">
      <c r="A28" s="14">
        <v>5</v>
      </c>
      <c r="B28" s="17" t="s">
        <v>28</v>
      </c>
      <c r="C28" s="24"/>
      <c r="D28" s="23">
        <v>577322.44429321657</v>
      </c>
      <c r="E28" s="19">
        <f t="shared" si="0"/>
        <v>3.0050659094862104</v>
      </c>
    </row>
    <row r="29" spans="1:6" s="31" customFormat="1">
      <c r="A29" s="26" t="s">
        <v>29</v>
      </c>
      <c r="B29" s="27" t="s">
        <v>30</v>
      </c>
      <c r="C29" s="28"/>
      <c r="D29" s="29">
        <v>263758.52965927619</v>
      </c>
      <c r="E29" s="30">
        <f t="shared" si="0"/>
        <v>1.3729100152786342</v>
      </c>
    </row>
    <row r="30" spans="1:6" ht="31.5">
      <c r="A30" s="14" t="s">
        <v>31</v>
      </c>
      <c r="B30" s="20" t="s">
        <v>32</v>
      </c>
      <c r="C30" s="32" t="s">
        <v>33</v>
      </c>
      <c r="D30" s="25">
        <v>108245.25672236728</v>
      </c>
      <c r="E30" s="21">
        <f t="shared" si="0"/>
        <v>0.56343579581111913</v>
      </c>
    </row>
    <row r="31" spans="1:6" ht="31.5">
      <c r="A31" s="14" t="s">
        <v>34</v>
      </c>
      <c r="B31" s="20" t="s">
        <v>35</v>
      </c>
      <c r="C31" s="32" t="s">
        <v>36</v>
      </c>
      <c r="D31" s="25">
        <v>140439.91825537258</v>
      </c>
      <c r="E31" s="21">
        <f t="shared" si="0"/>
        <v>0.73101472990006366</v>
      </c>
    </row>
    <row r="32" spans="1:6">
      <c r="A32" s="14" t="s">
        <v>37</v>
      </c>
      <c r="B32" s="20" t="s">
        <v>38</v>
      </c>
      <c r="C32" s="32" t="s">
        <v>39</v>
      </c>
      <c r="D32" s="25">
        <v>11352.150309906532</v>
      </c>
      <c r="E32" s="21">
        <f t="shared" si="0"/>
        <v>5.908995957610351E-2</v>
      </c>
    </row>
    <row r="33" spans="1:5" ht="31.5">
      <c r="A33" s="14" t="s">
        <v>40</v>
      </c>
      <c r="B33" s="20" t="s">
        <v>41</v>
      </c>
      <c r="C33" s="32" t="s">
        <v>27</v>
      </c>
      <c r="D33" s="25">
        <v>697.23784968322741</v>
      </c>
      <c r="E33" s="63">
        <f t="shared" si="0"/>
        <v>3.6292469028319676E-3</v>
      </c>
    </row>
    <row r="34" spans="1:5" ht="31.5">
      <c r="A34" s="14" t="s">
        <v>42</v>
      </c>
      <c r="B34" s="20" t="s">
        <v>43</v>
      </c>
      <c r="C34" s="32" t="s">
        <v>44</v>
      </c>
      <c r="D34" s="25">
        <v>589.20458195739866</v>
      </c>
      <c r="E34" s="63">
        <f t="shared" si="0"/>
        <v>3.06691454741708E-3</v>
      </c>
    </row>
    <row r="35" spans="1:5">
      <c r="A35" s="14" t="s">
        <v>45</v>
      </c>
      <c r="B35" s="20" t="s">
        <v>46</v>
      </c>
      <c r="C35" s="32" t="s">
        <v>85</v>
      </c>
      <c r="D35" s="25">
        <v>1767.6356771080289</v>
      </c>
      <c r="E35" s="21">
        <f t="shared" si="0"/>
        <v>9.2008577982308076E-3</v>
      </c>
    </row>
    <row r="36" spans="1:5" ht="31.5">
      <c r="A36" s="14" t="s">
        <v>47</v>
      </c>
      <c r="B36" s="20" t="s">
        <v>48</v>
      </c>
      <c r="C36" s="32" t="s">
        <v>123</v>
      </c>
      <c r="D36" s="25">
        <v>649.7128616276309</v>
      </c>
      <c r="E36" s="63">
        <f t="shared" si="0"/>
        <v>3.3818708950804355E-3</v>
      </c>
    </row>
    <row r="37" spans="1:5">
      <c r="A37" s="14" t="s">
        <v>49</v>
      </c>
      <c r="B37" s="20" t="s">
        <v>50</v>
      </c>
      <c r="C37" s="32" t="s">
        <v>86</v>
      </c>
      <c r="D37" s="25">
        <v>17.413401253412257</v>
      </c>
      <c r="E37" s="63">
        <f t="shared" si="0"/>
        <v>9.0639847787134559E-5</v>
      </c>
    </row>
    <row r="38" spans="1:5" s="31" customFormat="1">
      <c r="A38" s="26" t="s">
        <v>51</v>
      </c>
      <c r="B38" s="27" t="s">
        <v>52</v>
      </c>
      <c r="C38" s="33"/>
      <c r="D38" s="29">
        <v>313563.91463394044</v>
      </c>
      <c r="E38" s="30">
        <f t="shared" si="0"/>
        <v>1.6321558942075765</v>
      </c>
    </row>
    <row r="39" spans="1:5" ht="47.25">
      <c r="A39" s="14" t="s">
        <v>53</v>
      </c>
      <c r="B39" s="20" t="s">
        <v>54</v>
      </c>
      <c r="C39" s="32" t="s">
        <v>55</v>
      </c>
      <c r="D39" s="25">
        <v>130203.06061000847</v>
      </c>
      <c r="E39" s="21">
        <f t="shared" si="0"/>
        <v>0.67773006682411541</v>
      </c>
    </row>
    <row r="40" spans="1:5" s="34" customFormat="1" ht="31.5">
      <c r="A40" s="14" t="s">
        <v>56</v>
      </c>
      <c r="B40" s="20" t="s">
        <v>57</v>
      </c>
      <c r="C40" s="32" t="s">
        <v>58</v>
      </c>
      <c r="D40" s="25">
        <v>10146.144156763494</v>
      </c>
      <c r="E40" s="21">
        <f t="shared" si="0"/>
        <v>5.2812483248507132E-2</v>
      </c>
    </row>
    <row r="41" spans="1:5" s="34" customFormat="1">
      <c r="A41" s="14" t="s">
        <v>59</v>
      </c>
      <c r="B41" s="20" t="s">
        <v>60</v>
      </c>
      <c r="C41" s="32" t="s">
        <v>98</v>
      </c>
      <c r="D41" s="25">
        <v>116504.66668133307</v>
      </c>
      <c r="E41" s="21">
        <f t="shared" si="0"/>
        <v>0.60642749229807069</v>
      </c>
    </row>
    <row r="42" spans="1:5" s="34" customFormat="1" ht="31.5">
      <c r="A42" s="14" t="s">
        <v>61</v>
      </c>
      <c r="B42" s="35" t="s">
        <v>62</v>
      </c>
      <c r="C42" s="32" t="s">
        <v>17</v>
      </c>
      <c r="D42" s="25">
        <v>51.245797959957123</v>
      </c>
      <c r="E42" s="21">
        <f t="shared" si="0"/>
        <v>2.6674348447064969E-4</v>
      </c>
    </row>
    <row r="43" spans="1:5" s="34" customFormat="1">
      <c r="A43" s="14" t="s">
        <v>63</v>
      </c>
      <c r="B43" s="35" t="s">
        <v>64</v>
      </c>
      <c r="C43" s="32" t="s">
        <v>123</v>
      </c>
      <c r="D43" s="25">
        <v>6217.2731249999997</v>
      </c>
      <c r="E43" s="21">
        <f t="shared" si="0"/>
        <v>3.2362011389969837E-2</v>
      </c>
    </row>
    <row r="44" spans="1:5" s="34" customFormat="1">
      <c r="A44" s="14" t="s">
        <v>65</v>
      </c>
      <c r="B44" s="35" t="s">
        <v>66</v>
      </c>
      <c r="C44" s="32" t="s">
        <v>87</v>
      </c>
      <c r="D44" s="25">
        <v>917.15366511837715</v>
      </c>
      <c r="E44" s="63">
        <f t="shared" si="0"/>
        <v>4.773947799971149E-3</v>
      </c>
    </row>
    <row r="45" spans="1:5" s="34" customFormat="1">
      <c r="A45" s="14" t="s">
        <v>67</v>
      </c>
      <c r="B45" s="35" t="s">
        <v>50</v>
      </c>
      <c r="C45" s="32" t="s">
        <v>86</v>
      </c>
      <c r="D45" s="25">
        <v>20.717496731265705</v>
      </c>
      <c r="E45" s="63">
        <f t="shared" si="0"/>
        <v>1.0783825186848029E-4</v>
      </c>
    </row>
    <row r="46" spans="1:5" s="36" customFormat="1">
      <c r="A46" s="14" t="s">
        <v>68</v>
      </c>
      <c r="B46" s="35" t="s">
        <v>69</v>
      </c>
      <c r="C46" s="32" t="s">
        <v>70</v>
      </c>
      <c r="D46" s="25">
        <v>49503.653101025782</v>
      </c>
      <c r="E46" s="21">
        <f t="shared" si="0"/>
        <v>0.25767531091060308</v>
      </c>
    </row>
    <row r="47" spans="1:5" ht="36">
      <c r="A47" s="14">
        <v>6</v>
      </c>
      <c r="B47" s="50" t="s">
        <v>99</v>
      </c>
      <c r="C47" s="59" t="s">
        <v>100</v>
      </c>
      <c r="D47" s="23">
        <v>267617.17499999999</v>
      </c>
      <c r="E47" s="19">
        <f t="shared" si="0"/>
        <v>1.392994949936601</v>
      </c>
    </row>
    <row r="48" spans="1:5" ht="31.5">
      <c r="A48" s="14">
        <v>9</v>
      </c>
      <c r="B48" s="17" t="s">
        <v>71</v>
      </c>
      <c r="C48" s="37" t="s">
        <v>108</v>
      </c>
      <c r="D48" s="23">
        <v>6322.5625942710012</v>
      </c>
      <c r="E48" s="19">
        <f t="shared" si="0"/>
        <v>3.2910061786869844E-2</v>
      </c>
    </row>
    <row r="49" spans="1:6" ht="24">
      <c r="A49" s="14">
        <v>10</v>
      </c>
      <c r="B49" s="17" t="s">
        <v>88</v>
      </c>
      <c r="C49" s="60" t="s">
        <v>89</v>
      </c>
      <c r="D49" s="23">
        <v>291392.63639258558</v>
      </c>
      <c r="E49" s="19">
        <f t="shared" si="0"/>
        <v>1.5167504512503127</v>
      </c>
    </row>
    <row r="50" spans="1:6" ht="25.5">
      <c r="A50" s="14">
        <v>11</v>
      </c>
      <c r="B50" s="55" t="s">
        <v>110</v>
      </c>
      <c r="C50" s="60" t="s">
        <v>89</v>
      </c>
      <c r="D50" s="23">
        <v>71145.395999999993</v>
      </c>
      <c r="E50" s="19">
        <f t="shared" si="0"/>
        <v>0.3703244283153338</v>
      </c>
    </row>
    <row r="51" spans="1:6" ht="25.5">
      <c r="A51" s="14">
        <v>12</v>
      </c>
      <c r="B51" s="55" t="s">
        <v>111</v>
      </c>
      <c r="C51" s="60" t="s">
        <v>89</v>
      </c>
      <c r="D51" s="23">
        <v>57320.451719999997</v>
      </c>
      <c r="E51" s="19">
        <f t="shared" si="0"/>
        <v>0.29836313672336151</v>
      </c>
    </row>
    <row r="52" spans="1:6" s="34" customFormat="1" ht="31.5">
      <c r="A52" s="14">
        <v>13</v>
      </c>
      <c r="B52" s="17" t="s">
        <v>72</v>
      </c>
      <c r="C52" s="57" t="s">
        <v>89</v>
      </c>
      <c r="D52" s="23">
        <v>301457.31</v>
      </c>
      <c r="E52" s="19">
        <f t="shared" si="0"/>
        <v>1.5691388658126013</v>
      </c>
    </row>
    <row r="53" spans="1:6" s="34" customFormat="1" ht="31.5">
      <c r="A53" s="14"/>
      <c r="B53" s="17" t="s">
        <v>114</v>
      </c>
      <c r="C53" s="12"/>
      <c r="D53" s="23">
        <f>(D14+D15+D16+D17+D28+D47+D48+D50+D51+D49+D52)</f>
        <v>3017971.1902809651</v>
      </c>
      <c r="E53" s="19">
        <f t="shared" si="0"/>
        <v>15.7090763218599</v>
      </c>
    </row>
    <row r="54" spans="1:6" ht="157.5">
      <c r="A54" s="14"/>
      <c r="B54" s="39" t="s">
        <v>101</v>
      </c>
      <c r="C54" s="69" t="s">
        <v>104</v>
      </c>
      <c r="D54" s="40">
        <f>D53*20%</f>
        <v>603594.23805619299</v>
      </c>
      <c r="E54" s="40">
        <f t="shared" si="0"/>
        <v>3.1418152643719797</v>
      </c>
    </row>
    <row r="55" spans="1:6" ht="31.5">
      <c r="A55" s="14"/>
      <c r="B55" s="39" t="s">
        <v>116</v>
      </c>
      <c r="C55" s="56"/>
      <c r="D55" s="40">
        <f>D54+D53</f>
        <v>3621565.4283371582</v>
      </c>
      <c r="E55" s="40">
        <f>E54+E53</f>
        <v>18.850891586231882</v>
      </c>
      <c r="F55" s="10">
        <f>E55/18.39</f>
        <v>1.025062076467204</v>
      </c>
    </row>
    <row r="56" spans="1:6">
      <c r="A56" s="94" t="s">
        <v>90</v>
      </c>
      <c r="B56" s="95"/>
      <c r="C56" s="95"/>
      <c r="D56" s="95"/>
      <c r="E56" s="96"/>
    </row>
    <row r="57" spans="1:6" ht="47.25">
      <c r="A57" s="41">
        <v>1</v>
      </c>
      <c r="B57" s="38" t="s">
        <v>77</v>
      </c>
      <c r="C57" s="13" t="s">
        <v>118</v>
      </c>
      <c r="D57" s="42">
        <f>E57*8*C7</f>
        <v>896543.2</v>
      </c>
      <c r="E57" s="43">
        <v>7</v>
      </c>
    </row>
    <row r="58" spans="1:6">
      <c r="A58" s="44"/>
      <c r="B58" s="44"/>
      <c r="C58" s="61"/>
      <c r="D58" s="5"/>
      <c r="E58" s="6"/>
    </row>
    <row r="59" spans="1:6" hidden="1">
      <c r="A59" s="44"/>
      <c r="B59" s="44"/>
      <c r="C59" s="2">
        <v>2017</v>
      </c>
      <c r="D59" s="2">
        <v>2016</v>
      </c>
      <c r="E59" s="3" t="s">
        <v>112</v>
      </c>
    </row>
    <row r="60" spans="1:6" hidden="1">
      <c r="A60" s="44"/>
      <c r="B60" s="44"/>
      <c r="C60" s="4">
        <f>E54+E53</f>
        <v>18.850891586231882</v>
      </c>
      <c r="D60" s="4">
        <v>21.42</v>
      </c>
      <c r="E60" s="51">
        <f>C60/D60-100%</f>
        <v>-0.1199397018565882</v>
      </c>
    </row>
    <row r="61" spans="1:6">
      <c r="A61" s="44"/>
      <c r="B61" s="44"/>
      <c r="C61" s="61"/>
      <c r="D61" s="5"/>
      <c r="E61" s="6"/>
    </row>
    <row r="62" spans="1:6">
      <c r="A62" s="44"/>
      <c r="B62" s="44"/>
      <c r="C62" s="61"/>
      <c r="D62" s="5"/>
      <c r="E62" s="6"/>
    </row>
    <row r="63" spans="1:6">
      <c r="A63" s="44"/>
      <c r="B63" s="44"/>
      <c r="C63" s="61"/>
      <c r="D63" s="5"/>
      <c r="E63" s="6"/>
    </row>
    <row r="64" spans="1:6">
      <c r="A64" s="44"/>
      <c r="B64" s="89" t="s">
        <v>73</v>
      </c>
      <c r="C64" s="89"/>
      <c r="D64" s="10"/>
      <c r="E64" s="44" t="s">
        <v>74</v>
      </c>
    </row>
    <row r="65" spans="1:5">
      <c r="A65" s="44"/>
      <c r="B65" s="53"/>
      <c r="C65" s="53"/>
      <c r="D65" s="10"/>
      <c r="E65" s="44"/>
    </row>
    <row r="66" spans="1:5">
      <c r="A66" s="44"/>
      <c r="B66" s="64"/>
      <c r="C66" s="64"/>
      <c r="D66" s="10"/>
      <c r="E66" s="44"/>
    </row>
    <row r="67" spans="1:5">
      <c r="A67" s="44"/>
      <c r="B67" s="64"/>
      <c r="C67" s="64"/>
      <c r="D67" s="10"/>
      <c r="E67" s="44"/>
    </row>
    <row r="68" spans="1:5">
      <c r="A68" s="44"/>
      <c r="B68" s="46"/>
      <c r="C68" s="45"/>
      <c r="D68" s="10"/>
      <c r="E68" s="46"/>
    </row>
    <row r="69" spans="1:5">
      <c r="A69" s="44"/>
      <c r="B69" s="44" t="s">
        <v>75</v>
      </c>
      <c r="C69" s="45"/>
      <c r="D69" s="10"/>
      <c r="E69" s="44" t="s">
        <v>78</v>
      </c>
    </row>
    <row r="70" spans="1:5">
      <c r="A70" s="44"/>
      <c r="B70" s="44"/>
      <c r="C70" s="45"/>
      <c r="D70" s="46"/>
      <c r="E70" s="46"/>
    </row>
    <row r="71" spans="1:5" ht="78.75" customHeight="1">
      <c r="A71" s="90"/>
      <c r="B71" s="90"/>
      <c r="C71" s="90"/>
      <c r="D71" s="90"/>
      <c r="E71" s="90"/>
    </row>
    <row r="72" spans="1:5" ht="19.5" customHeight="1">
      <c r="A72" s="44"/>
      <c r="B72" s="44"/>
      <c r="C72" s="45"/>
      <c r="D72" s="44"/>
      <c r="E72" s="44"/>
    </row>
    <row r="73" spans="1:5">
      <c r="A73" s="44"/>
      <c r="B73" s="44"/>
      <c r="C73" s="45"/>
      <c r="D73" s="44"/>
      <c r="E73" s="44"/>
    </row>
    <row r="74" spans="1:5">
      <c r="A74" s="44"/>
      <c r="B74" s="44"/>
      <c r="C74" s="45"/>
      <c r="D74" s="44"/>
      <c r="E74" s="44"/>
    </row>
    <row r="75" spans="1:5">
      <c r="A75" s="44"/>
      <c r="B75" s="44"/>
      <c r="C75" s="45"/>
      <c r="D75" s="44"/>
      <c r="E75" s="44"/>
    </row>
    <row r="76" spans="1:5">
      <c r="A76" s="44"/>
      <c r="B76" s="44"/>
      <c r="C76" s="45"/>
      <c r="D76" s="44"/>
      <c r="E76" s="44"/>
    </row>
    <row r="77" spans="1:5">
      <c r="A77" s="44"/>
      <c r="B77" s="44"/>
      <c r="C77" s="45"/>
      <c r="D77" s="44"/>
      <c r="E77" s="44"/>
    </row>
    <row r="78" spans="1:5">
      <c r="A78" s="44"/>
      <c r="B78" s="44"/>
      <c r="C78" s="45"/>
      <c r="D78" s="44"/>
      <c r="E78" s="44"/>
    </row>
    <row r="79" spans="1:5">
      <c r="A79" s="44"/>
      <c r="B79" s="44"/>
      <c r="C79" s="45"/>
      <c r="D79" s="44"/>
      <c r="E79" s="44"/>
    </row>
    <row r="80" spans="1:5">
      <c r="A80" s="44"/>
      <c r="B80" s="44"/>
      <c r="C80" s="45"/>
      <c r="D80" s="44"/>
      <c r="E80" s="44"/>
    </row>
    <row r="81" spans="1:5">
      <c r="A81" s="44"/>
      <c r="B81" s="44"/>
      <c r="C81" s="45"/>
      <c r="D81" s="44"/>
      <c r="E81" s="44"/>
    </row>
    <row r="82" spans="1:5">
      <c r="A82" s="44"/>
      <c r="B82" s="44"/>
      <c r="C82" s="45"/>
      <c r="D82" s="44"/>
      <c r="E82" s="44"/>
    </row>
    <row r="83" spans="1:5">
      <c r="A83" s="44"/>
      <c r="B83" s="44"/>
      <c r="C83" s="45"/>
      <c r="D83" s="44"/>
      <c r="E83" s="44"/>
    </row>
    <row r="84" spans="1:5" s="9" customFormat="1">
      <c r="A84" s="44"/>
      <c r="B84" s="44"/>
      <c r="C84" s="45"/>
      <c r="D84" s="44"/>
      <c r="E84" s="44"/>
    </row>
    <row r="85" spans="1:5" s="9" customFormat="1">
      <c r="A85" s="44"/>
      <c r="B85" s="44"/>
      <c r="C85" s="45"/>
      <c r="D85" s="44"/>
      <c r="E85" s="44"/>
    </row>
    <row r="86" spans="1:5" s="9" customFormat="1">
      <c r="A86" s="44"/>
      <c r="B86" s="44"/>
      <c r="C86" s="45"/>
      <c r="D86" s="44"/>
      <c r="E86" s="44"/>
    </row>
    <row r="87" spans="1:5" s="9" customFormat="1">
      <c r="A87" s="44"/>
      <c r="B87" s="44"/>
      <c r="C87" s="45"/>
      <c r="D87" s="44"/>
      <c r="E87" s="44"/>
    </row>
    <row r="88" spans="1:5" s="9" customFormat="1">
      <c r="A88" s="44"/>
      <c r="B88" s="44"/>
      <c r="C88" s="45"/>
      <c r="D88" s="44"/>
      <c r="E88" s="44"/>
    </row>
    <row r="89" spans="1:5" s="9" customFormat="1">
      <c r="A89" s="44"/>
      <c r="B89" s="44"/>
      <c r="C89" s="45"/>
      <c r="D89" s="44"/>
      <c r="E89" s="44"/>
    </row>
    <row r="90" spans="1:5" s="9" customFormat="1">
      <c r="A90" s="44"/>
      <c r="B90" s="44"/>
      <c r="C90" s="45"/>
      <c r="D90" s="44"/>
      <c r="E90" s="44"/>
    </row>
    <row r="91" spans="1:5" s="9" customFormat="1">
      <c r="A91" s="44"/>
      <c r="B91" s="44"/>
      <c r="C91" s="45"/>
      <c r="D91" s="44"/>
      <c r="E91" s="44"/>
    </row>
    <row r="92" spans="1:5" s="9" customFormat="1">
      <c r="A92" s="44"/>
      <c r="B92" s="44"/>
      <c r="C92" s="45"/>
      <c r="D92" s="44"/>
      <c r="E92" s="44"/>
    </row>
    <row r="93" spans="1:5" s="9" customFormat="1">
      <c r="A93" s="44"/>
      <c r="B93" s="44"/>
      <c r="C93" s="45"/>
      <c r="D93" s="44"/>
      <c r="E93" s="44"/>
    </row>
    <row r="94" spans="1:5" s="9" customFormat="1">
      <c r="A94" s="44"/>
      <c r="B94" s="44"/>
      <c r="C94" s="45"/>
      <c r="D94" s="44"/>
      <c r="E94" s="44"/>
    </row>
    <row r="95" spans="1:5" s="9" customFormat="1">
      <c r="A95" s="44"/>
      <c r="B95" s="44"/>
      <c r="C95" s="45"/>
      <c r="D95" s="44"/>
      <c r="E95" s="44"/>
    </row>
    <row r="96" spans="1:5" s="9" customFormat="1">
      <c r="A96" s="44"/>
      <c r="B96" s="44"/>
      <c r="C96" s="45"/>
      <c r="D96" s="44"/>
      <c r="E96" s="44"/>
    </row>
    <row r="97" spans="1:5" s="9" customFormat="1">
      <c r="A97" s="44"/>
      <c r="B97" s="44"/>
      <c r="C97" s="45"/>
      <c r="D97" s="44"/>
      <c r="E97" s="44"/>
    </row>
    <row r="98" spans="1:5" s="9" customFormat="1">
      <c r="A98" s="44"/>
      <c r="B98" s="44"/>
      <c r="C98" s="45"/>
      <c r="D98" s="44"/>
      <c r="E98" s="44"/>
    </row>
    <row r="99" spans="1:5" s="9" customFormat="1">
      <c r="A99" s="44"/>
      <c r="B99" s="44"/>
      <c r="C99" s="45"/>
      <c r="D99" s="44"/>
      <c r="E99" s="44"/>
    </row>
    <row r="100" spans="1:5" s="9" customFormat="1">
      <c r="A100" s="44"/>
      <c r="B100" s="44"/>
      <c r="C100" s="45"/>
      <c r="D100" s="44"/>
      <c r="E100" s="44"/>
    </row>
    <row r="101" spans="1:5" s="9" customFormat="1">
      <c r="A101" s="44"/>
      <c r="B101" s="44"/>
      <c r="C101" s="45"/>
      <c r="D101" s="44"/>
      <c r="E101" s="44"/>
    </row>
    <row r="102" spans="1:5" s="9" customFormat="1">
      <c r="A102" s="44"/>
      <c r="B102" s="44"/>
      <c r="C102" s="45"/>
      <c r="D102" s="44"/>
      <c r="E102" s="44"/>
    </row>
    <row r="103" spans="1:5" s="9" customFormat="1">
      <c r="A103" s="44"/>
      <c r="B103" s="44"/>
      <c r="C103" s="45"/>
      <c r="D103" s="44"/>
      <c r="E103" s="44"/>
    </row>
    <row r="104" spans="1:5" s="9" customFormat="1">
      <c r="A104" s="44"/>
      <c r="B104" s="44"/>
      <c r="C104" s="45"/>
      <c r="D104" s="44"/>
      <c r="E104" s="44"/>
    </row>
    <row r="105" spans="1:5" s="9" customFormat="1">
      <c r="A105" s="44"/>
      <c r="B105" s="44"/>
      <c r="C105" s="45"/>
      <c r="D105" s="44"/>
      <c r="E105" s="44"/>
    </row>
    <row r="106" spans="1:5" s="9" customFormat="1">
      <c r="A106" s="44"/>
      <c r="B106" s="44"/>
      <c r="C106" s="45"/>
      <c r="D106" s="44"/>
      <c r="E106" s="44"/>
    </row>
    <row r="107" spans="1:5" s="9" customFormat="1">
      <c r="A107" s="44"/>
      <c r="B107" s="44"/>
      <c r="C107" s="45"/>
      <c r="D107" s="44"/>
      <c r="E107" s="44"/>
    </row>
    <row r="108" spans="1:5">
      <c r="A108" s="44"/>
      <c r="B108" s="44"/>
      <c r="C108" s="45"/>
      <c r="D108" s="44"/>
      <c r="E108" s="44"/>
    </row>
  </sheetData>
  <mergeCells count="22">
    <mergeCell ref="B64:C64"/>
    <mergeCell ref="A71:E71"/>
    <mergeCell ref="A11:B11"/>
    <mergeCell ref="C11:E11"/>
    <mergeCell ref="A12:B12"/>
    <mergeCell ref="B13:C13"/>
    <mergeCell ref="A56:E56"/>
    <mergeCell ref="A8:B8"/>
    <mergeCell ref="C8:E8"/>
    <mergeCell ref="A9:B9"/>
    <mergeCell ref="C9:E9"/>
    <mergeCell ref="A10:B10"/>
    <mergeCell ref="C10:E10"/>
    <mergeCell ref="A6:B6"/>
    <mergeCell ref="C6:E6"/>
    <mergeCell ref="A7:B7"/>
    <mergeCell ref="C7:E7"/>
    <mergeCell ref="C2:E2"/>
    <mergeCell ref="C3:E3"/>
    <mergeCell ref="A4:E4"/>
    <mergeCell ref="A5:B5"/>
    <mergeCell ref="C5:E5"/>
  </mergeCells>
  <pageMargins left="0.35433070866141736" right="0.15748031496062992" top="0.15748031496062992" bottom="0.15748031496062992" header="0" footer="0"/>
  <pageSetup scale="69" orientation="portrait" r:id="rId1"/>
  <rowBreaks count="1" manualBreakCount="1">
    <brk id="2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107"/>
  <sheetViews>
    <sheetView tabSelected="1" view="pageBreakPreview" zoomScale="85" zoomScaleSheetLayoutView="85" workbookViewId="0">
      <selection activeCell="A4" sqref="A4:E4"/>
    </sheetView>
  </sheetViews>
  <sheetFormatPr defaultRowHeight="15.75"/>
  <cols>
    <col min="1" max="1" width="9.42578125" style="7" customWidth="1"/>
    <col min="2" max="2" width="45.5703125" style="9" customWidth="1"/>
    <col min="3" max="3" width="45" style="47" customWidth="1"/>
    <col min="4" max="4" width="22.85546875" style="48" customWidth="1"/>
    <col min="5" max="5" width="22.7109375" style="49" customWidth="1"/>
    <col min="6" max="6" width="21.140625" style="10" bestFit="1" customWidth="1"/>
    <col min="7" max="16384" width="9.140625" style="10"/>
  </cols>
  <sheetData>
    <row r="1" spans="1:5">
      <c r="C1" s="7" t="s">
        <v>119</v>
      </c>
    </row>
    <row r="2" spans="1:5">
      <c r="B2" s="8"/>
      <c r="C2" s="78" t="s">
        <v>79</v>
      </c>
      <c r="D2" s="78"/>
      <c r="E2" s="78"/>
    </row>
    <row r="3" spans="1:5" ht="15" customHeight="1">
      <c r="B3" s="8"/>
      <c r="C3" s="78" t="s">
        <v>0</v>
      </c>
      <c r="D3" s="78"/>
      <c r="E3" s="78"/>
    </row>
    <row r="4" spans="1:5" ht="94.5" customHeight="1">
      <c r="A4" s="79" t="s">
        <v>120</v>
      </c>
      <c r="B4" s="79"/>
      <c r="C4" s="79"/>
      <c r="D4" s="79"/>
      <c r="E4" s="80"/>
    </row>
    <row r="5" spans="1:5">
      <c r="A5" s="81" t="s">
        <v>1</v>
      </c>
      <c r="B5" s="73"/>
      <c r="C5" s="82" t="s">
        <v>80</v>
      </c>
      <c r="D5" s="82"/>
      <c r="E5" s="83"/>
    </row>
    <row r="6" spans="1:5">
      <c r="A6" s="72" t="s">
        <v>105</v>
      </c>
      <c r="B6" s="73"/>
      <c r="C6" s="74">
        <v>2</v>
      </c>
      <c r="D6" s="75"/>
      <c r="E6" s="75"/>
    </row>
    <row r="7" spans="1:5">
      <c r="A7" s="72" t="s">
        <v>81</v>
      </c>
      <c r="B7" s="73"/>
      <c r="C7" s="76">
        <v>16009.699999999999</v>
      </c>
      <c r="D7" s="77"/>
      <c r="E7" s="77"/>
    </row>
    <row r="8" spans="1:5">
      <c r="A8" s="84" t="s">
        <v>2</v>
      </c>
      <c r="B8" s="85"/>
      <c r="C8" s="86">
        <v>15310.3</v>
      </c>
      <c r="D8" s="87"/>
      <c r="E8" s="88"/>
    </row>
    <row r="9" spans="1:5">
      <c r="A9" s="84" t="s">
        <v>3</v>
      </c>
      <c r="B9" s="85"/>
      <c r="C9" s="86">
        <v>699.4</v>
      </c>
      <c r="D9" s="87"/>
      <c r="E9" s="88"/>
    </row>
    <row r="10" spans="1:5">
      <c r="A10" s="84" t="s">
        <v>117</v>
      </c>
      <c r="B10" s="85"/>
      <c r="C10" s="86">
        <v>2569.4</v>
      </c>
      <c r="D10" s="87"/>
      <c r="E10" s="88"/>
    </row>
    <row r="11" spans="1:5">
      <c r="A11" s="84" t="s">
        <v>76</v>
      </c>
      <c r="B11" s="85"/>
      <c r="C11" s="86">
        <v>4752.2</v>
      </c>
      <c r="D11" s="87"/>
      <c r="E11" s="88"/>
    </row>
    <row r="12" spans="1:5" ht="63">
      <c r="A12" s="91" t="s">
        <v>4</v>
      </c>
      <c r="B12" s="92"/>
      <c r="C12" s="67" t="s">
        <v>5</v>
      </c>
      <c r="D12" s="13" t="s">
        <v>7</v>
      </c>
      <c r="E12" s="13" t="s">
        <v>6</v>
      </c>
    </row>
    <row r="13" spans="1:5">
      <c r="A13" s="14" t="s">
        <v>82</v>
      </c>
      <c r="B13" s="82" t="s">
        <v>83</v>
      </c>
      <c r="C13" s="93"/>
      <c r="D13" s="15"/>
      <c r="E13" s="16"/>
    </row>
    <row r="14" spans="1:5" ht="202.5">
      <c r="A14" s="14">
        <v>1</v>
      </c>
      <c r="B14" s="17" t="s">
        <v>8</v>
      </c>
      <c r="C14" s="68" t="s">
        <v>109</v>
      </c>
      <c r="D14" s="18">
        <v>458303.74292290281</v>
      </c>
      <c r="E14" s="19">
        <v>2.3855524199022198</v>
      </c>
    </row>
    <row r="15" spans="1:5" ht="146.25">
      <c r="A15" s="14">
        <v>2</v>
      </c>
      <c r="B15" s="17" t="s">
        <v>9</v>
      </c>
      <c r="C15" s="68" t="s">
        <v>102</v>
      </c>
      <c r="D15" s="18">
        <v>339978.04929553519</v>
      </c>
      <c r="E15" s="19">
        <v>1.7696461587638288</v>
      </c>
    </row>
    <row r="16" spans="1:5" ht="47.25">
      <c r="A16" s="14">
        <v>3</v>
      </c>
      <c r="B16" s="17" t="s">
        <v>10</v>
      </c>
      <c r="C16" s="22" t="s">
        <v>106</v>
      </c>
      <c r="D16" s="23">
        <v>246895.76640326253</v>
      </c>
      <c r="E16" s="19">
        <v>1.2851363361132238</v>
      </c>
    </row>
    <row r="17" spans="1:5" ht="31.5">
      <c r="A17" s="14">
        <v>4</v>
      </c>
      <c r="B17" s="17" t="s">
        <v>11</v>
      </c>
      <c r="C17" s="24"/>
      <c r="D17" s="23">
        <v>400215.65565919195</v>
      </c>
      <c r="E17" s="19">
        <v>2.0831936037693399</v>
      </c>
    </row>
    <row r="18" spans="1:5">
      <c r="A18" s="14" t="s">
        <v>12</v>
      </c>
      <c r="B18" s="65" t="s">
        <v>92</v>
      </c>
      <c r="C18" s="62" t="s">
        <v>27</v>
      </c>
      <c r="D18" s="25">
        <v>284032.59278999659</v>
      </c>
      <c r="E18" s="21">
        <v>1.478440116460628</v>
      </c>
    </row>
    <row r="19" spans="1:5" ht="31.5">
      <c r="A19" s="14" t="s">
        <v>12</v>
      </c>
      <c r="B19" s="65" t="s">
        <v>96</v>
      </c>
      <c r="C19" s="62" t="s">
        <v>115</v>
      </c>
      <c r="D19" s="25">
        <v>71008.148197499147</v>
      </c>
      <c r="E19" s="21">
        <v>0.369610029115157</v>
      </c>
    </row>
    <row r="20" spans="1:5" ht="43.5" customHeight="1">
      <c r="A20" s="14" t="s">
        <v>13</v>
      </c>
      <c r="B20" s="65" t="s">
        <v>93</v>
      </c>
      <c r="C20" s="62" t="s">
        <v>125</v>
      </c>
      <c r="D20" s="25">
        <v>34322.51</v>
      </c>
      <c r="E20" s="21">
        <v>0.17865476346631526</v>
      </c>
    </row>
    <row r="21" spans="1:5">
      <c r="A21" s="14" t="s">
        <v>15</v>
      </c>
      <c r="B21" s="65" t="s">
        <v>16</v>
      </c>
      <c r="C21" s="62" t="s">
        <v>18</v>
      </c>
      <c r="D21" s="25">
        <v>1183.0557976851997</v>
      </c>
      <c r="E21" s="21">
        <v>6.1580156492897003E-3</v>
      </c>
    </row>
    <row r="22" spans="1:5" ht="51">
      <c r="A22" s="14" t="s">
        <v>19</v>
      </c>
      <c r="B22" s="1" t="s">
        <v>107</v>
      </c>
      <c r="C22" s="62" t="s">
        <v>21</v>
      </c>
      <c r="D22" s="25">
        <v>2699.646097534418</v>
      </c>
      <c r="E22" s="21">
        <v>1.4052137649541727E-2</v>
      </c>
    </row>
    <row r="23" spans="1:5" ht="25.5">
      <c r="A23" s="14" t="s">
        <v>22</v>
      </c>
      <c r="B23" s="1" t="s">
        <v>91</v>
      </c>
      <c r="C23" s="62" t="s">
        <v>14</v>
      </c>
      <c r="D23" s="25">
        <v>753.03722275866448</v>
      </c>
      <c r="E23" s="21">
        <v>3.9196925549232885E-3</v>
      </c>
    </row>
    <row r="24" spans="1:5" ht="31.5">
      <c r="A24" s="14" t="s">
        <v>23</v>
      </c>
      <c r="B24" s="65" t="s">
        <v>103</v>
      </c>
      <c r="C24" s="62" t="s">
        <v>84</v>
      </c>
      <c r="D24" s="25">
        <v>124.6594630610421</v>
      </c>
      <c r="E24" s="63">
        <v>6.4887465651574836E-4</v>
      </c>
    </row>
    <row r="25" spans="1:5">
      <c r="A25" s="14" t="s">
        <v>24</v>
      </c>
      <c r="B25" s="65" t="s">
        <v>25</v>
      </c>
      <c r="C25" s="62" t="s">
        <v>20</v>
      </c>
      <c r="D25" s="25">
        <v>1176.8161689281326</v>
      </c>
      <c r="E25" s="21">
        <v>6.125537272862352E-3</v>
      </c>
    </row>
    <row r="26" spans="1:5" ht="31.5">
      <c r="A26" s="14" t="s">
        <v>26</v>
      </c>
      <c r="B26" s="65" t="s">
        <v>94</v>
      </c>
      <c r="C26" s="71" t="s">
        <v>126</v>
      </c>
      <c r="D26" s="25">
        <v>4915.1899217287837</v>
      </c>
      <c r="E26" s="21">
        <v>2.5584436944106718E-2</v>
      </c>
    </row>
    <row r="27" spans="1:5" ht="31.5">
      <c r="A27" s="14">
        <v>5</v>
      </c>
      <c r="B27" s="17" t="s">
        <v>28</v>
      </c>
      <c r="C27" s="24"/>
      <c r="D27" s="23">
        <v>577322.44429321657</v>
      </c>
      <c r="E27" s="19">
        <v>3.0050659094862104</v>
      </c>
    </row>
    <row r="28" spans="1:5" s="31" customFormat="1">
      <c r="A28" s="26" t="s">
        <v>29</v>
      </c>
      <c r="B28" s="27" t="s">
        <v>30</v>
      </c>
      <c r="C28" s="28"/>
      <c r="D28" s="29">
        <v>263758.52965927619</v>
      </c>
      <c r="E28" s="30">
        <v>1.3729100152786342</v>
      </c>
    </row>
    <row r="29" spans="1:5" ht="31.5">
      <c r="A29" s="14" t="s">
        <v>31</v>
      </c>
      <c r="B29" s="65" t="s">
        <v>32</v>
      </c>
      <c r="C29" s="32" t="s">
        <v>33</v>
      </c>
      <c r="D29" s="25">
        <v>108245.25672236728</v>
      </c>
      <c r="E29" s="21">
        <v>0.56343579581111913</v>
      </c>
    </row>
    <row r="30" spans="1:5" ht="31.5">
      <c r="A30" s="14" t="s">
        <v>34</v>
      </c>
      <c r="B30" s="65" t="s">
        <v>35</v>
      </c>
      <c r="C30" s="32" t="s">
        <v>36</v>
      </c>
      <c r="D30" s="25">
        <v>140439.91825537258</v>
      </c>
      <c r="E30" s="21">
        <v>0.73101472990006366</v>
      </c>
    </row>
    <row r="31" spans="1:5">
      <c r="A31" s="14" t="s">
        <v>37</v>
      </c>
      <c r="B31" s="65" t="s">
        <v>38</v>
      </c>
      <c r="C31" s="32" t="s">
        <v>39</v>
      </c>
      <c r="D31" s="25">
        <v>11352.150309906532</v>
      </c>
      <c r="E31" s="21">
        <v>5.908995957610351E-2</v>
      </c>
    </row>
    <row r="32" spans="1:5" ht="31.5">
      <c r="A32" s="14" t="s">
        <v>40</v>
      </c>
      <c r="B32" s="65" t="s">
        <v>41</v>
      </c>
      <c r="C32" s="32" t="s">
        <v>27</v>
      </c>
      <c r="D32" s="25">
        <v>697.23784968322741</v>
      </c>
      <c r="E32" s="63">
        <v>3.6292469028319676E-3</v>
      </c>
    </row>
    <row r="33" spans="1:5" ht="31.5">
      <c r="A33" s="14" t="s">
        <v>42</v>
      </c>
      <c r="B33" s="65" t="s">
        <v>43</v>
      </c>
      <c r="C33" s="32" t="s">
        <v>44</v>
      </c>
      <c r="D33" s="25">
        <v>589.20458195739866</v>
      </c>
      <c r="E33" s="63">
        <v>3.06691454741708E-3</v>
      </c>
    </row>
    <row r="34" spans="1:5">
      <c r="A34" s="14" t="s">
        <v>45</v>
      </c>
      <c r="B34" s="65" t="s">
        <v>46</v>
      </c>
      <c r="C34" s="32" t="s">
        <v>18</v>
      </c>
      <c r="D34" s="25">
        <v>1767.6356771080289</v>
      </c>
      <c r="E34" s="21">
        <v>9.2008577982308076E-3</v>
      </c>
    </row>
    <row r="35" spans="1:5" ht="31.5">
      <c r="A35" s="14" t="s">
        <v>47</v>
      </c>
      <c r="B35" s="65" t="s">
        <v>48</v>
      </c>
      <c r="C35" s="32" t="s">
        <v>123</v>
      </c>
      <c r="D35" s="25">
        <v>649.7128616276309</v>
      </c>
      <c r="E35" s="63">
        <v>3.3818708950804355E-3</v>
      </c>
    </row>
    <row r="36" spans="1:5">
      <c r="A36" s="14" t="s">
        <v>49</v>
      </c>
      <c r="B36" s="65" t="s">
        <v>50</v>
      </c>
      <c r="C36" s="32" t="s">
        <v>86</v>
      </c>
      <c r="D36" s="25">
        <v>17.413401253412257</v>
      </c>
      <c r="E36" s="63">
        <v>9.0639847787134559E-5</v>
      </c>
    </row>
    <row r="37" spans="1:5" s="31" customFormat="1">
      <c r="A37" s="26" t="s">
        <v>51</v>
      </c>
      <c r="B37" s="27" t="s">
        <v>52</v>
      </c>
      <c r="C37" s="33"/>
      <c r="D37" s="29">
        <v>313563.91463394044</v>
      </c>
      <c r="E37" s="30">
        <v>1.6321558942075765</v>
      </c>
    </row>
    <row r="38" spans="1:5" ht="47.25">
      <c r="A38" s="14" t="s">
        <v>53</v>
      </c>
      <c r="B38" s="65" t="s">
        <v>54</v>
      </c>
      <c r="C38" s="32" t="s">
        <v>55</v>
      </c>
      <c r="D38" s="25">
        <v>130203.06061000847</v>
      </c>
      <c r="E38" s="21">
        <v>0.67773006682411541</v>
      </c>
    </row>
    <row r="39" spans="1:5" s="34" customFormat="1" ht="31.5">
      <c r="A39" s="14" t="s">
        <v>56</v>
      </c>
      <c r="B39" s="65" t="s">
        <v>57</v>
      </c>
      <c r="C39" s="32" t="s">
        <v>58</v>
      </c>
      <c r="D39" s="25">
        <v>10146.144156763494</v>
      </c>
      <c r="E39" s="21">
        <v>5.2812483248507132E-2</v>
      </c>
    </row>
    <row r="40" spans="1:5" s="34" customFormat="1">
      <c r="A40" s="14" t="s">
        <v>59</v>
      </c>
      <c r="B40" s="65" t="s">
        <v>60</v>
      </c>
      <c r="C40" s="32" t="s">
        <v>98</v>
      </c>
      <c r="D40" s="25">
        <v>116504.66668133307</v>
      </c>
      <c r="E40" s="21">
        <v>0.60642749229807069</v>
      </c>
    </row>
    <row r="41" spans="1:5" s="34" customFormat="1" ht="31.5">
      <c r="A41" s="14" t="s">
        <v>61</v>
      </c>
      <c r="B41" s="35" t="s">
        <v>62</v>
      </c>
      <c r="C41" s="32" t="s">
        <v>17</v>
      </c>
      <c r="D41" s="25">
        <v>51.245797959957123</v>
      </c>
      <c r="E41" s="21">
        <v>2.6674348447064969E-4</v>
      </c>
    </row>
    <row r="42" spans="1:5" s="34" customFormat="1">
      <c r="A42" s="14" t="s">
        <v>63</v>
      </c>
      <c r="B42" s="35" t="s">
        <v>64</v>
      </c>
      <c r="C42" s="32" t="s">
        <v>123</v>
      </c>
      <c r="D42" s="25">
        <v>6217.2731249999997</v>
      </c>
      <c r="E42" s="21">
        <v>3.2362011389969837E-2</v>
      </c>
    </row>
    <row r="43" spans="1:5" s="34" customFormat="1">
      <c r="A43" s="14" t="s">
        <v>65</v>
      </c>
      <c r="B43" s="35" t="s">
        <v>66</v>
      </c>
      <c r="C43" s="32" t="s">
        <v>124</v>
      </c>
      <c r="D43" s="25">
        <v>917.15366511837715</v>
      </c>
      <c r="E43" s="63">
        <v>4.773947799971149E-3</v>
      </c>
    </row>
    <row r="44" spans="1:5" s="34" customFormat="1">
      <c r="A44" s="14" t="s">
        <v>67</v>
      </c>
      <c r="B44" s="35" t="s">
        <v>50</v>
      </c>
      <c r="C44" s="32" t="s">
        <v>86</v>
      </c>
      <c r="D44" s="25">
        <v>20.717496731265705</v>
      </c>
      <c r="E44" s="63">
        <v>1.0783825186848029E-4</v>
      </c>
    </row>
    <row r="45" spans="1:5" s="36" customFormat="1">
      <c r="A45" s="14" t="s">
        <v>68</v>
      </c>
      <c r="B45" s="35" t="s">
        <v>69</v>
      </c>
      <c r="C45" s="32" t="s">
        <v>70</v>
      </c>
      <c r="D45" s="25">
        <v>49503.653101025782</v>
      </c>
      <c r="E45" s="21">
        <v>0.25767531091060308</v>
      </c>
    </row>
    <row r="46" spans="1:5" ht="36">
      <c r="A46" s="14">
        <v>6</v>
      </c>
      <c r="B46" s="50" t="s">
        <v>99</v>
      </c>
      <c r="C46" s="59" t="s">
        <v>100</v>
      </c>
      <c r="D46" s="23">
        <v>267617.17499999999</v>
      </c>
      <c r="E46" s="19">
        <v>1.392994949936601</v>
      </c>
    </row>
    <row r="47" spans="1:5" ht="137.25" customHeight="1">
      <c r="A47" s="14">
        <v>9</v>
      </c>
      <c r="B47" s="17" t="s">
        <v>71</v>
      </c>
      <c r="C47" s="70" t="s">
        <v>127</v>
      </c>
      <c r="D47" s="23">
        <v>27241.740176610001</v>
      </c>
      <c r="E47" s="19">
        <v>0.1417980983227356</v>
      </c>
    </row>
    <row r="48" spans="1:5" ht="24">
      <c r="A48" s="14">
        <v>10</v>
      </c>
      <c r="B48" s="17" t="s">
        <v>88</v>
      </c>
      <c r="C48" s="60" t="s">
        <v>89</v>
      </c>
      <c r="D48" s="23">
        <v>291392.63639258558</v>
      </c>
      <c r="E48" s="19">
        <v>1.5167504512503127</v>
      </c>
    </row>
    <row r="49" spans="1:5" ht="25.5">
      <c r="A49" s="14">
        <v>11</v>
      </c>
      <c r="B49" s="55" t="s">
        <v>110</v>
      </c>
      <c r="C49" s="60" t="s">
        <v>89</v>
      </c>
      <c r="D49" s="23">
        <v>71145.395999999993</v>
      </c>
      <c r="E49" s="19">
        <v>0.3703244283153338</v>
      </c>
    </row>
    <row r="50" spans="1:5" ht="25.5">
      <c r="A50" s="14">
        <v>12</v>
      </c>
      <c r="B50" s="55" t="s">
        <v>111</v>
      </c>
      <c r="C50" s="60" t="s">
        <v>89</v>
      </c>
      <c r="D50" s="23">
        <v>57320.451719999997</v>
      </c>
      <c r="E50" s="19">
        <v>0.29836313672336151</v>
      </c>
    </row>
    <row r="51" spans="1:5" s="34" customFormat="1" ht="31.5">
      <c r="A51" s="14">
        <v>13</v>
      </c>
      <c r="B51" s="17" t="s">
        <v>72</v>
      </c>
      <c r="C51" s="62" t="s">
        <v>89</v>
      </c>
      <c r="D51" s="23">
        <v>301457.31</v>
      </c>
      <c r="E51" s="19">
        <v>1.5691388658126013</v>
      </c>
    </row>
    <row r="52" spans="1:5" s="34" customFormat="1" ht="31.5">
      <c r="A52" s="14"/>
      <c r="B52" s="17" t="s">
        <v>114</v>
      </c>
      <c r="C52" s="62"/>
      <c r="D52" s="23">
        <v>3038890.3678633044</v>
      </c>
      <c r="E52" s="19">
        <v>15.817964358395768</v>
      </c>
    </row>
    <row r="53" spans="1:5" ht="168.75">
      <c r="A53" s="14"/>
      <c r="B53" s="39" t="s">
        <v>101</v>
      </c>
      <c r="C53" s="69" t="s">
        <v>104</v>
      </c>
      <c r="D53" s="40">
        <v>607778.07357266091</v>
      </c>
      <c r="E53" s="40">
        <v>3.1635928716791537</v>
      </c>
    </row>
    <row r="54" spans="1:5" ht="31.5">
      <c r="A54" s="14"/>
      <c r="B54" s="39" t="s">
        <v>116</v>
      </c>
      <c r="C54" s="56"/>
      <c r="D54" s="40">
        <v>3646668.4414359652</v>
      </c>
      <c r="E54" s="40">
        <v>18.981557230074923</v>
      </c>
    </row>
    <row r="55" spans="1:5">
      <c r="A55" s="94" t="s">
        <v>90</v>
      </c>
      <c r="B55" s="95"/>
      <c r="C55" s="95"/>
      <c r="D55" s="95"/>
      <c r="E55" s="96"/>
    </row>
    <row r="56" spans="1:5" ht="47.25">
      <c r="A56" s="41">
        <v>1</v>
      </c>
      <c r="B56" s="38" t="s">
        <v>77</v>
      </c>
      <c r="C56" s="13" t="s">
        <v>118</v>
      </c>
      <c r="D56" s="42">
        <v>896543.2</v>
      </c>
      <c r="E56" s="43">
        <v>7</v>
      </c>
    </row>
    <row r="57" spans="1:5">
      <c r="A57" s="44"/>
      <c r="B57" s="44"/>
      <c r="C57" s="61"/>
      <c r="D57" s="5"/>
      <c r="E57" s="6"/>
    </row>
    <row r="58" spans="1:5" hidden="1">
      <c r="A58" s="44"/>
      <c r="B58" s="44"/>
      <c r="C58" s="2">
        <v>2017</v>
      </c>
      <c r="D58" s="2">
        <v>2016</v>
      </c>
      <c r="E58" s="3" t="s">
        <v>112</v>
      </c>
    </row>
    <row r="59" spans="1:5" hidden="1">
      <c r="A59" s="44"/>
      <c r="B59" s="44"/>
      <c r="C59" s="4">
        <f>E53+E52</f>
        <v>18.981557230074923</v>
      </c>
      <c r="D59" s="4">
        <v>21.42</v>
      </c>
      <c r="E59" s="51">
        <f>C59/D59-100%</f>
        <v>-0.11383953174253403</v>
      </c>
    </row>
    <row r="60" spans="1:5">
      <c r="A60" s="44"/>
      <c r="B60" s="44"/>
      <c r="C60" s="61"/>
      <c r="D60" s="5"/>
      <c r="E60" s="6"/>
    </row>
    <row r="61" spans="1:5">
      <c r="A61" s="44"/>
      <c r="B61" s="44"/>
      <c r="C61" s="61"/>
      <c r="D61" s="5"/>
      <c r="E61" s="6"/>
    </row>
    <row r="62" spans="1:5">
      <c r="A62" s="44"/>
      <c r="B62" s="44"/>
      <c r="C62" s="61"/>
      <c r="D62" s="5"/>
      <c r="E62" s="6"/>
    </row>
    <row r="63" spans="1:5">
      <c r="A63" s="44"/>
      <c r="B63" s="89" t="s">
        <v>73</v>
      </c>
      <c r="C63" s="89"/>
      <c r="D63" s="10"/>
      <c r="E63" s="44" t="s">
        <v>74</v>
      </c>
    </row>
    <row r="64" spans="1:5">
      <c r="A64" s="44"/>
      <c r="B64" s="66"/>
      <c r="C64" s="66"/>
      <c r="D64" s="10"/>
      <c r="E64" s="44"/>
    </row>
    <row r="65" spans="1:5">
      <c r="A65" s="44"/>
      <c r="B65" s="66"/>
      <c r="C65" s="66"/>
      <c r="D65" s="10"/>
      <c r="E65" s="44"/>
    </row>
    <row r="66" spans="1:5">
      <c r="A66" s="44"/>
      <c r="B66" s="66"/>
      <c r="C66" s="66"/>
      <c r="D66" s="10"/>
      <c r="E66" s="44"/>
    </row>
    <row r="67" spans="1:5">
      <c r="A67" s="44"/>
      <c r="B67" s="66"/>
      <c r="C67" s="45"/>
      <c r="D67" s="10"/>
      <c r="E67" s="66"/>
    </row>
    <row r="68" spans="1:5">
      <c r="A68" s="44"/>
      <c r="B68" s="44" t="s">
        <v>75</v>
      </c>
      <c r="C68" s="45"/>
      <c r="D68" s="10"/>
      <c r="E68" s="44" t="s">
        <v>78</v>
      </c>
    </row>
    <row r="69" spans="1:5">
      <c r="A69" s="44"/>
      <c r="B69" s="44"/>
      <c r="C69" s="45"/>
      <c r="D69" s="66"/>
      <c r="E69" s="66"/>
    </row>
    <row r="70" spans="1:5" ht="78.75" customHeight="1">
      <c r="A70" s="90"/>
      <c r="B70" s="90"/>
      <c r="C70" s="90"/>
      <c r="D70" s="90"/>
      <c r="E70" s="90"/>
    </row>
    <row r="71" spans="1:5" ht="19.5" customHeight="1">
      <c r="A71" s="44"/>
      <c r="B71" s="44"/>
      <c r="C71" s="45"/>
      <c r="D71" s="44"/>
      <c r="E71" s="44"/>
    </row>
    <row r="72" spans="1:5">
      <c r="A72" s="44"/>
      <c r="B72" s="44"/>
      <c r="C72" s="45"/>
      <c r="D72" s="44"/>
      <c r="E72" s="44"/>
    </row>
    <row r="73" spans="1:5">
      <c r="A73" s="44"/>
      <c r="B73" s="44"/>
      <c r="C73" s="45"/>
      <c r="D73" s="44"/>
      <c r="E73" s="44"/>
    </row>
    <row r="74" spans="1:5">
      <c r="A74" s="44"/>
      <c r="B74" s="44"/>
      <c r="C74" s="45"/>
      <c r="D74" s="44"/>
      <c r="E74" s="44"/>
    </row>
    <row r="75" spans="1:5">
      <c r="A75" s="44"/>
      <c r="B75" s="44"/>
      <c r="C75" s="45"/>
      <c r="D75" s="44"/>
      <c r="E75" s="44"/>
    </row>
    <row r="76" spans="1:5">
      <c r="A76" s="44"/>
      <c r="B76" s="44"/>
      <c r="C76" s="45"/>
      <c r="D76" s="44"/>
      <c r="E76" s="44"/>
    </row>
    <row r="77" spans="1:5">
      <c r="A77" s="44"/>
      <c r="B77" s="44"/>
      <c r="C77" s="45"/>
      <c r="D77" s="44"/>
      <c r="E77" s="44"/>
    </row>
    <row r="78" spans="1:5">
      <c r="A78" s="44"/>
      <c r="B78" s="44"/>
      <c r="C78" s="45"/>
      <c r="D78" s="44"/>
      <c r="E78" s="44"/>
    </row>
    <row r="79" spans="1:5">
      <c r="A79" s="44"/>
      <c r="B79" s="44"/>
      <c r="C79" s="45"/>
      <c r="D79" s="44"/>
      <c r="E79" s="44"/>
    </row>
    <row r="80" spans="1:5">
      <c r="A80" s="44"/>
      <c r="B80" s="44"/>
      <c r="C80" s="45"/>
      <c r="D80" s="44"/>
      <c r="E80" s="44"/>
    </row>
    <row r="81" spans="1:5">
      <c r="A81" s="44"/>
      <c r="B81" s="44"/>
      <c r="C81" s="45"/>
      <c r="D81" s="44"/>
      <c r="E81" s="44"/>
    </row>
    <row r="82" spans="1:5">
      <c r="A82" s="44"/>
      <c r="B82" s="44"/>
      <c r="C82" s="45"/>
      <c r="D82" s="44"/>
      <c r="E82" s="44"/>
    </row>
    <row r="83" spans="1:5" s="9" customFormat="1">
      <c r="A83" s="44"/>
      <c r="B83" s="44"/>
      <c r="C83" s="45"/>
      <c r="D83" s="44"/>
      <c r="E83" s="44"/>
    </row>
    <row r="84" spans="1:5" s="9" customFormat="1">
      <c r="A84" s="44"/>
      <c r="B84" s="44"/>
      <c r="C84" s="45"/>
      <c r="D84" s="44"/>
      <c r="E84" s="44"/>
    </row>
    <row r="85" spans="1:5" s="9" customFormat="1">
      <c r="A85" s="44"/>
      <c r="B85" s="44"/>
      <c r="C85" s="45"/>
      <c r="D85" s="44"/>
      <c r="E85" s="44"/>
    </row>
    <row r="86" spans="1:5" s="9" customFormat="1">
      <c r="A86" s="44"/>
      <c r="B86" s="44"/>
      <c r="C86" s="45"/>
      <c r="D86" s="44"/>
      <c r="E86" s="44"/>
    </row>
    <row r="87" spans="1:5" s="9" customFormat="1">
      <c r="A87" s="44"/>
      <c r="B87" s="44"/>
      <c r="C87" s="45"/>
      <c r="D87" s="44"/>
      <c r="E87" s="44"/>
    </row>
    <row r="88" spans="1:5" s="9" customFormat="1">
      <c r="A88" s="44"/>
      <c r="B88" s="44"/>
      <c r="C88" s="45"/>
      <c r="D88" s="44"/>
      <c r="E88" s="44"/>
    </row>
    <row r="89" spans="1:5" s="9" customFormat="1">
      <c r="A89" s="44"/>
      <c r="B89" s="44"/>
      <c r="C89" s="45"/>
      <c r="D89" s="44"/>
      <c r="E89" s="44"/>
    </row>
    <row r="90" spans="1:5" s="9" customFormat="1">
      <c r="A90" s="44"/>
      <c r="B90" s="44"/>
      <c r="C90" s="45"/>
      <c r="D90" s="44"/>
      <c r="E90" s="44"/>
    </row>
    <row r="91" spans="1:5" s="9" customFormat="1">
      <c r="A91" s="44"/>
      <c r="B91" s="44"/>
      <c r="C91" s="45"/>
      <c r="D91" s="44"/>
      <c r="E91" s="44"/>
    </row>
    <row r="92" spans="1:5" s="9" customFormat="1">
      <c r="A92" s="44"/>
      <c r="B92" s="44"/>
      <c r="C92" s="45"/>
      <c r="D92" s="44"/>
      <c r="E92" s="44"/>
    </row>
    <row r="93" spans="1:5" s="9" customFormat="1">
      <c r="A93" s="44"/>
      <c r="B93" s="44"/>
      <c r="C93" s="45"/>
      <c r="D93" s="44"/>
      <c r="E93" s="44"/>
    </row>
    <row r="94" spans="1:5" s="9" customFormat="1">
      <c r="A94" s="44"/>
      <c r="B94" s="44"/>
      <c r="C94" s="45"/>
      <c r="D94" s="44"/>
      <c r="E94" s="44"/>
    </row>
    <row r="95" spans="1:5" s="9" customFormat="1">
      <c r="A95" s="44"/>
      <c r="B95" s="44"/>
      <c r="C95" s="45"/>
      <c r="D95" s="44"/>
      <c r="E95" s="44"/>
    </row>
    <row r="96" spans="1:5" s="9" customFormat="1">
      <c r="A96" s="44"/>
      <c r="B96" s="44"/>
      <c r="C96" s="45"/>
      <c r="D96" s="44"/>
      <c r="E96" s="44"/>
    </row>
    <row r="97" spans="1:5" s="9" customFormat="1">
      <c r="A97" s="44"/>
      <c r="B97" s="44"/>
      <c r="C97" s="45"/>
      <c r="D97" s="44"/>
      <c r="E97" s="44"/>
    </row>
    <row r="98" spans="1:5" s="9" customFormat="1">
      <c r="A98" s="44"/>
      <c r="B98" s="44"/>
      <c r="C98" s="45"/>
      <c r="D98" s="44"/>
      <c r="E98" s="44"/>
    </row>
    <row r="99" spans="1:5" s="9" customFormat="1">
      <c r="A99" s="44"/>
      <c r="B99" s="44"/>
      <c r="C99" s="45"/>
      <c r="D99" s="44"/>
      <c r="E99" s="44"/>
    </row>
    <row r="100" spans="1:5" s="9" customFormat="1">
      <c r="A100" s="44"/>
      <c r="B100" s="44"/>
      <c r="C100" s="45"/>
      <c r="D100" s="44"/>
      <c r="E100" s="44"/>
    </row>
    <row r="101" spans="1:5" s="9" customFormat="1">
      <c r="A101" s="44"/>
      <c r="B101" s="44"/>
      <c r="C101" s="45"/>
      <c r="D101" s="44"/>
      <c r="E101" s="44"/>
    </row>
    <row r="102" spans="1:5" s="9" customFormat="1">
      <c r="A102" s="44"/>
      <c r="B102" s="44"/>
      <c r="C102" s="45"/>
      <c r="D102" s="44"/>
      <c r="E102" s="44"/>
    </row>
    <row r="103" spans="1:5" s="9" customFormat="1">
      <c r="A103" s="44"/>
      <c r="B103" s="44"/>
      <c r="C103" s="45"/>
      <c r="D103" s="44"/>
      <c r="E103" s="44"/>
    </row>
    <row r="104" spans="1:5" s="9" customFormat="1">
      <c r="A104" s="44"/>
      <c r="B104" s="44"/>
      <c r="C104" s="45"/>
      <c r="D104" s="44"/>
      <c r="E104" s="44"/>
    </row>
    <row r="105" spans="1:5" s="9" customFormat="1">
      <c r="A105" s="44"/>
      <c r="B105" s="44"/>
      <c r="C105" s="45"/>
      <c r="D105" s="44"/>
      <c r="E105" s="44"/>
    </row>
    <row r="106" spans="1:5" s="9" customFormat="1">
      <c r="A106" s="44"/>
      <c r="B106" s="44"/>
      <c r="C106" s="45"/>
      <c r="D106" s="44"/>
      <c r="E106" s="44"/>
    </row>
    <row r="107" spans="1:5">
      <c r="A107" s="44"/>
      <c r="B107" s="44"/>
      <c r="C107" s="45"/>
      <c r="D107" s="44"/>
      <c r="E107" s="44"/>
    </row>
  </sheetData>
  <mergeCells count="22">
    <mergeCell ref="A6:B6"/>
    <mergeCell ref="C6:E6"/>
    <mergeCell ref="C2:E2"/>
    <mergeCell ref="C3:E3"/>
    <mergeCell ref="A4:E4"/>
    <mergeCell ref="A5:B5"/>
    <mergeCell ref="C5:E5"/>
    <mergeCell ref="A7:B7"/>
    <mergeCell ref="C7:E7"/>
    <mergeCell ref="A8:B8"/>
    <mergeCell ref="C8:E8"/>
    <mergeCell ref="A9:B9"/>
    <mergeCell ref="C9:E9"/>
    <mergeCell ref="A55:E55"/>
    <mergeCell ref="B63:C63"/>
    <mergeCell ref="A70:E70"/>
    <mergeCell ref="A10:B10"/>
    <mergeCell ref="C10:E10"/>
    <mergeCell ref="A11:B11"/>
    <mergeCell ref="C11:E11"/>
    <mergeCell ref="A12:B12"/>
    <mergeCell ref="B13:C13"/>
  </mergeCells>
  <pageMargins left="0.35433070866141736" right="0.15748031496062992" top="0.15748031496062992" bottom="0.15748031496062992" header="0" footer="0"/>
  <pageSetup scale="69" orientation="portrait" r:id="rId1"/>
  <rowBreaks count="1" manualBreakCount="1">
    <brk id="2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Г69+3%</vt:lpstr>
      <vt:lpstr>Г69+3% (+дезинсекция расширенн)</vt:lpstr>
      <vt:lpstr>'Г69+3%'!Область_печати</vt:lpstr>
      <vt:lpstr>'Г69+3% (+дезинсекция расширенн)'!Область_печати</vt:lpstr>
    </vt:vector>
  </TitlesOfParts>
  <Company>kzhak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buh-e</dc:creator>
  <cp:lastModifiedBy>user</cp:lastModifiedBy>
  <cp:lastPrinted>2019-12-06T05:18:59Z</cp:lastPrinted>
  <dcterms:created xsi:type="dcterms:W3CDTF">2013-10-16T06:44:10Z</dcterms:created>
  <dcterms:modified xsi:type="dcterms:W3CDTF">2020-03-05T09:43:28Z</dcterms:modified>
</cp:coreProperties>
</file>