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95" windowWidth="17775" windowHeight="9660" activeTab="0"/>
  </bookViews>
  <sheets>
    <sheet name="м-н Горский, 67" sheetId="1" r:id="rId1"/>
  </sheets>
  <definedNames>
    <definedName name="_xlnm.Print_Area" localSheetId="0">'м-н Горский, 67'!$A$1:$F$214</definedName>
  </definedNames>
  <calcPr fullCalcOnLoad="1"/>
</workbook>
</file>

<file path=xl/sharedStrings.xml><?xml version="1.0" encoding="utf-8"?>
<sst xmlns="http://schemas.openxmlformats.org/spreadsheetml/2006/main" count="237" uniqueCount="229">
  <si>
    <t>К.Е.Матросова</t>
  </si>
  <si>
    <t>Экономист</t>
  </si>
  <si>
    <t>С.В.Занина</t>
  </si>
  <si>
    <t>Директор ООО "КЖЭК"Горский"</t>
  </si>
  <si>
    <t>ИТОГО с НДС</t>
  </si>
  <si>
    <t>НДС</t>
  </si>
  <si>
    <t>ИТОГО без НДС</t>
  </si>
  <si>
    <t>Налоги и сборы</t>
  </si>
  <si>
    <t>Рентабельность</t>
  </si>
  <si>
    <t>Итого по иным услугам</t>
  </si>
  <si>
    <t>Расходы на управление</t>
  </si>
  <si>
    <t>3.2.5.</t>
  </si>
  <si>
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</si>
  <si>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3.2.4.</t>
  </si>
  <si>
    <t xml:space="preserve">Автоуслуги по очистке территории 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</si>
  <si>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3.2.3.</t>
  </si>
  <si>
    <t>Сброс снега с козырьков и парапетов</t>
  </si>
  <si>
    <t>3.2.2.</t>
  </si>
  <si>
    <t>Аварийно-диспетчерское обслуживание</t>
  </si>
  <si>
    <t>3.2.1.</t>
  </si>
  <si>
    <t>Иные услуги</t>
  </si>
  <si>
    <t>3.2.</t>
  </si>
  <si>
    <t>Итого по статье "Текущее содержание"</t>
  </si>
  <si>
    <t>Итого по группам работ: "Техническое обслуживание и текущее содержание (материалы)"</t>
  </si>
  <si>
    <t>3.1.3.5.</t>
  </si>
  <si>
    <t>Ремонт металлических ограждений, поручней, дверей</t>
  </si>
  <si>
    <t>Сварочные работы</t>
  </si>
  <si>
    <t>3.1.3.4.</t>
  </si>
  <si>
    <t>Плотницкие работы</t>
  </si>
  <si>
    <t>3.1.3.3.</t>
  </si>
  <si>
    <t>Прочее</t>
  </si>
  <si>
    <t>Кран шаровый itap VIENNA вн-вн 1" рычаг,2шт.</t>
  </si>
  <si>
    <t>Кран шар. муфт. STC-FARO Ду 20 р.,2шт.</t>
  </si>
  <si>
    <t>Слесарно-сантехнические работы</t>
  </si>
  <si>
    <t>3.1.3.2.</t>
  </si>
  <si>
    <t>Основание пласт. прямое к НББ-64-60-80</t>
  </si>
  <si>
    <t>Розетка ОП с подпр. конт. квадр. черн. с керам.,2шт.</t>
  </si>
  <si>
    <t>Изолента ПВХ в/с синяя</t>
  </si>
  <si>
    <t>выключатель скр.1-кл. С16-057-б белый "Прима"</t>
  </si>
  <si>
    <t>Электромонтажные работы</t>
  </si>
  <si>
    <t>3.1.3.1.</t>
  </si>
  <si>
    <t>Текущее содержание (материалы)</t>
  </si>
  <si>
    <t>3.1.3.</t>
  </si>
  <si>
    <t>Оплата труда слесарей-сантехников, электриков, плотников, электрогазосварщиков, кровельщиков</t>
  </si>
  <si>
    <t>3.1.2.1.</t>
  </si>
  <si>
    <r>
      <t xml:space="preserve">Техническое обслуживание общих коммуникаций, технических устройств, конструктивных элементов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эксплуатации, технический надзор за состоянием общего имущества жилого дома (общие, плановые, частичные осмотры). Приложение №1</t>
    </r>
  </si>
  <si>
    <t>3.1.2.</t>
  </si>
  <si>
    <t>Итого по группе работ: "Санитарное содержание"</t>
  </si>
  <si>
    <t>Дератизация, дезинсекция</t>
  </si>
  <si>
    <t>3.1.1.3.</t>
  </si>
  <si>
    <t>Инвентарь, материалы,спецодежда</t>
  </si>
  <si>
    <t>Уборка придомовой территории</t>
  </si>
  <si>
    <t>3.1.1.2.</t>
  </si>
  <si>
    <t>Уборка лестничных клеток</t>
  </si>
  <si>
    <t>3.1.1.1.</t>
  </si>
  <si>
    <t>Санитарное содержание</t>
  </si>
  <si>
    <t xml:space="preserve">3.1.1. </t>
  </si>
  <si>
    <t xml:space="preserve">Текущее содержание </t>
  </si>
  <si>
    <t>3.1.</t>
  </si>
  <si>
    <t>Стоимость 1 кв.м.</t>
  </si>
  <si>
    <t>Стоимость, руб.</t>
  </si>
  <si>
    <t>Статья/Работа</t>
  </si>
  <si>
    <t>№ п/п</t>
  </si>
  <si>
    <t>Раздел 3. Использование средств</t>
  </si>
  <si>
    <t>Использование конструктивных элементов</t>
  </si>
  <si>
    <t>Реклама</t>
  </si>
  <si>
    <t>Дополнительные доходы:</t>
  </si>
  <si>
    <t>Электроэнергия МОП</t>
  </si>
  <si>
    <t>Вывоз ТБО</t>
  </si>
  <si>
    <t>Лифт</t>
  </si>
  <si>
    <t>Текущее содержание</t>
  </si>
  <si>
    <t>Задолженность собственников/ бюджета по платежам на конец периода,  руб.</t>
  </si>
  <si>
    <t>Оплачено,  руб.</t>
  </si>
  <si>
    <t>Начислено,  руб.</t>
  </si>
  <si>
    <t>Задолженность собственников/ бюджета по платежам на начало периода,  руб.</t>
  </si>
  <si>
    <t>Статья/источник</t>
  </si>
  <si>
    <t>2. Доходы дома</t>
  </si>
  <si>
    <t>Общая площадь, кв.м.</t>
  </si>
  <si>
    <t>1. Характеристики на начало года</t>
  </si>
  <si>
    <t xml:space="preserve">об использовании средств собственников по текущему содержанию </t>
  </si>
  <si>
    <t xml:space="preserve">ОТЧЕТ </t>
  </si>
  <si>
    <t>Поверка, прием в эксплуатацию,обследование систем учета тепла</t>
  </si>
  <si>
    <t>Лампа ДРЛ 125W Е27</t>
  </si>
  <si>
    <t>Основание пласт. прямое к НББ-64-60-80,2шт.</t>
  </si>
  <si>
    <t xml:space="preserve">ИТОГО </t>
  </si>
  <si>
    <t>переход ПВХ-чугун 123/110 резиновый</t>
  </si>
  <si>
    <t>Заглушка ПП 110 Дигор</t>
  </si>
  <si>
    <t>Лампа ЛОН Б 230-100 Е 27/27,20шт.</t>
  </si>
  <si>
    <t>Контргайка Ду25,2шт.</t>
  </si>
  <si>
    <t>Резьба Ду20,4шт.</t>
  </si>
  <si>
    <t>Сгон Ду 32,6шт.</t>
  </si>
  <si>
    <t>Муфта стальная Ду 32,6шт.</t>
  </si>
  <si>
    <t>Контргайка ст. Ду32,6шт.</t>
  </si>
  <si>
    <t>Вентиль Herz Штремакс-R муфт. слив. отв. 1",2шт.</t>
  </si>
  <si>
    <t>Лампа ДРЛ 125Вт</t>
  </si>
  <si>
    <t>Изолента Safeline 15/20 черный,2шт.</t>
  </si>
  <si>
    <t>Обследование квартир</t>
  </si>
  <si>
    <t>Патрон керамический Е-27,2шт.</t>
  </si>
  <si>
    <t>МТ-160 Фц.160 16 атм.маном.,2шт.</t>
  </si>
  <si>
    <t>Плавкая вставка ПН-2 100УЗ,2шт.</t>
  </si>
  <si>
    <t>Лампа ЛОН Б 230-100 Е 27/27,24шт.</t>
  </si>
  <si>
    <t>Стык 0,9м узк. Алюминий,7шт.</t>
  </si>
  <si>
    <t>Дин-рейка оцинк. (125см) с перфорацией (ИЭК),6шт.</t>
  </si>
  <si>
    <t>Ковровое покрытие (3м) на резине,4м2</t>
  </si>
  <si>
    <t>Изолента ПВХ в/с белая</t>
  </si>
  <si>
    <t>СИЗ-2,30шт.</t>
  </si>
  <si>
    <t>СИЗ-1,200шт.</t>
  </si>
  <si>
    <t>Дверь из алюминевого профиля (970*2170мм)</t>
  </si>
  <si>
    <t>Дверь из алюминевого профиля (1270*2070мм)</t>
  </si>
  <si>
    <t>Дверь из алюминевого профиля (1240*2050мм)</t>
  </si>
  <si>
    <t>Дверь из алюминевого профиля (1260-2000мм)</t>
  </si>
  <si>
    <t>Фанера,4шт.</t>
  </si>
  <si>
    <t>Цилиндр 164/90 (35*10*45) Gnлат (мусоропровод)</t>
  </si>
  <si>
    <t>Лоджия из алюминевого профиля (пожарный переход),13,6м2-4,5п.</t>
  </si>
  <si>
    <t>Ремонтные работы</t>
  </si>
  <si>
    <t>Установка шпингалетов, ручек, пружин</t>
  </si>
  <si>
    <t>Ремонт дверей, замков, окон</t>
  </si>
  <si>
    <t>Установка пружин на балкон (пожарные переходы)</t>
  </si>
  <si>
    <t xml:space="preserve">Ковровое покрытие SUPER S Messina 3 (3,5) </t>
  </si>
  <si>
    <t>Ковровое покрытие ERUPTION Colibri 1 (2,5м)</t>
  </si>
  <si>
    <t xml:space="preserve">Ковровое покрытие DISCOVERY Dublin 2 (3м) </t>
  </si>
  <si>
    <t>Угол 20*20 внутренний алюминий 0,9м</t>
  </si>
  <si>
    <t>Сгон Ду25,2шт.</t>
  </si>
  <si>
    <t>Сгон Ду20,2шт.</t>
  </si>
  <si>
    <t>Резьба Ду25,3шт.</t>
  </si>
  <si>
    <t>Прокладка паронитовая Ду50,5шт.</t>
  </si>
  <si>
    <t>Муфта прямая Ду 25,2шт.</t>
  </si>
  <si>
    <t>Муфта прямая Ду 20,2шт.</t>
  </si>
  <si>
    <t>Кран шаровый Галлоп вн-вн 1 1/4" рычаг</t>
  </si>
  <si>
    <t>Кран шаровый Галлоп вн-вн 1" рычаг</t>
  </si>
  <si>
    <t>Контргайка Ду20,3шт.</t>
  </si>
  <si>
    <t>VT.227 Кран шаровый VALTEC BASE  с н/г 1"</t>
  </si>
  <si>
    <t>VT.218 Кран шаровый ВН 1/2" Basic</t>
  </si>
  <si>
    <t>Труба D110 L=2.0m (пл-к),3шт.</t>
  </si>
  <si>
    <t>Труба D110 L=1.0m (пл-к),3шт.</t>
  </si>
  <si>
    <t>Труба D110 L=0.75m (пл-к)</t>
  </si>
  <si>
    <t>Труба D110 L=0.5m (пл-к),2шт.</t>
  </si>
  <si>
    <t>Тройник D110*110/90 (пл-к)</t>
  </si>
  <si>
    <t>Патрубок переходный на чугун D110 (пл-к)б/растр. с манжетом,2шт.</t>
  </si>
  <si>
    <t>Патрубок компенсационный  D=110  (пл-к),2шт.</t>
  </si>
  <si>
    <t>Муфта D110 (пл-к),2шт.</t>
  </si>
  <si>
    <t>Манжета переходная D-40*25</t>
  </si>
  <si>
    <t>Футорка (вн.-нар.) ДУ-15*25 (цв.мет.),2шт.</t>
  </si>
  <si>
    <t>Труба армированная стекловолокно Ду-25 PN(20) (3/4),2шт.</t>
  </si>
  <si>
    <t>Труба VALТЕС 16*2,0 мм,2,5м</t>
  </si>
  <si>
    <t>Кран шаровый itap VIENNA вн-вн 1/2" ручка,2шт.</t>
  </si>
  <si>
    <t>Труба каназалиционная 50/1500</t>
  </si>
  <si>
    <t>Тройник ПП 50/40-45 гр.</t>
  </si>
  <si>
    <t>Отвод ПП 50-90 гр.</t>
  </si>
  <si>
    <t>Манжет резиновый 40/32</t>
  </si>
  <si>
    <t>VT.226 Кран шаровый для подключения стир. машины от трубы 1/2"*3/4"*1/2"</t>
  </si>
  <si>
    <t>Патрубок компенсационный РР D=50</t>
  </si>
  <si>
    <t>Патрубок компенсационный РР D=110</t>
  </si>
  <si>
    <t>Муфта стальная Ду 25,3шт.</t>
  </si>
  <si>
    <t>Сифон "Ани" для ванны, автомат, с выпуском и переливом</t>
  </si>
  <si>
    <t>Сгон Ду25,4шт.</t>
  </si>
  <si>
    <t>Муфта стальная Ду 25,4шт.</t>
  </si>
  <si>
    <t>Контргайка Ду25,4шт.</t>
  </si>
  <si>
    <t>СИЗ-2,100шт.</t>
  </si>
  <si>
    <t>СИЗ-1,100шт.</t>
  </si>
  <si>
    <t>Эл. лампа Б 40вт Е27,220шт.</t>
  </si>
  <si>
    <t>Эл. лампа Б 100вт Е27,25шт.</t>
  </si>
  <si>
    <t>Фотореле ФР-7 220В 50Гц 16А</t>
  </si>
  <si>
    <t>СИЗ-2,15шт.</t>
  </si>
  <si>
    <t>Лампа люм. TL-D 18W/54-765 G13 T8 Philips 8727,11шт.</t>
  </si>
  <si>
    <t>саморез 3,9х13 потай. жел. Сверло,100шт.</t>
  </si>
  <si>
    <t>ППНИ-33, габарит 00, 100А (вставка) ИЭК,3шт.</t>
  </si>
  <si>
    <t>ПВ 1 2,5,5шт.</t>
  </si>
  <si>
    <t>Кабель-канал 20*10 "Элекор" (96),4шт.</t>
  </si>
  <si>
    <t>Выключатель нагр. 4Р 63А ВН-32 ИЭК</t>
  </si>
  <si>
    <t>Выключатель 1 кл. ОП "ХИТ",3шт.</t>
  </si>
  <si>
    <t>Автомат 1Р ВА 47-29   25А 4,5кА х-ка С (ИЭК)</t>
  </si>
  <si>
    <t>Авт.выкл.мод.3п С 25А ВА 47-29 4,5кА ИЭК</t>
  </si>
  <si>
    <t>Патрон Е-27 керамический TDM,9шт.</t>
  </si>
  <si>
    <t xml:space="preserve">Основание подвесное НСП-03-60 </t>
  </si>
  <si>
    <t>Лампа ЛОН Б 230-40 Е 27/27,67шт.</t>
  </si>
  <si>
    <t>Лампа ЛОН Б 230-240-6 Е27/27,20шт.</t>
  </si>
  <si>
    <t>саморез 4,2х32 п-прес. Сверло,200шт.</t>
  </si>
  <si>
    <t>саморез 4,2х25 п-прес. сверло ци,135шт.</t>
  </si>
  <si>
    <t>Саморез 3,5*16  оксид ч/р,100шт.</t>
  </si>
  <si>
    <t>Рассеиватель "Бочонок" стекло к НБП, НСП,30шт.</t>
  </si>
  <si>
    <t>Лампа ЛОН Б 230-240-6 Е27/27,200шт.</t>
  </si>
  <si>
    <t>Лампа ЛОН Б 230-100 Е 27/27,10шт.</t>
  </si>
  <si>
    <t>Заклепки ал/ст комби 4,0*8 цинк,50шт.</t>
  </si>
  <si>
    <t>Лампа ЛОН Б 230-240-6 Е27/27,12шт.</t>
  </si>
  <si>
    <t>Коробка распред.нар.уст.75*75*20 GE 41211-01 белая,2шт.</t>
  </si>
  <si>
    <t>КГ-хл 3 х  2,5+1 х 1,5,100м</t>
  </si>
  <si>
    <t>Рассеиватель пласт. к НББ-60,130шт.</t>
  </si>
  <si>
    <t>Рассеиватель "Шар тамб" прозр. ПС237,120шт.</t>
  </si>
  <si>
    <t>ППНИ-33, габарит 00, 100А (вставка) ИЭК,5шт.</t>
  </si>
  <si>
    <t>ППНИ-33, габарит 00, 100А (вставка) ИЭК,2шт.</t>
  </si>
  <si>
    <t>Лампа ЛОН Б 230-40 Е 27/27,116шт.</t>
  </si>
  <si>
    <t>Кабель ВВГ  3х2,5,5м</t>
  </si>
  <si>
    <t>Арматура НСП 03-60-001 подвесная,2шт.</t>
  </si>
  <si>
    <t>ПВС 2*1,5 (белый),5шт.</t>
  </si>
  <si>
    <t>ПВ 1 4ж-з,30шт.</t>
  </si>
  <si>
    <t>ПВ 1 2,5,30шт.</t>
  </si>
  <si>
    <t>Кабель-канал 20*10 "Элекор" (96),8шт.</t>
  </si>
  <si>
    <t>Основание пласт. наклонное к НББ-64-60-066,14шт.</t>
  </si>
  <si>
    <t>Лампа Б 230-240-40Вт Е27,140 шт.</t>
  </si>
  <si>
    <t>Переключатель ALCLR-22 3 полож. 1з+1р ИЭК,2шт.</t>
  </si>
  <si>
    <t>ШВВП 2*0,75 бел.,5шт.</t>
  </si>
  <si>
    <t>Зажим винтовой ЗВИ-10 1,5-6мм2 12 пар. ИЭК,2шт.</t>
  </si>
  <si>
    <t>Рассеиватель пласт. к НББ-60,128шт.</t>
  </si>
  <si>
    <t>Рассеиватель "Шар тамб" прозр. к НББ 64-60,47шт.</t>
  </si>
  <si>
    <t>Лампа ЛОН Б 230-40 Е 27/27,4шт.</t>
  </si>
  <si>
    <t>Лампа Б 230-240-40Вт Е27,4шт.</t>
  </si>
  <si>
    <t>СИЗ-1,33шт.</t>
  </si>
  <si>
    <t>Плавкая вставка ПН-2 100УЗ,3шт.</t>
  </si>
  <si>
    <t>Контактор КМИ-22510 25А 230В/АСЗ 1 НО ИЭК,2шт.</t>
  </si>
  <si>
    <t>Кабель ВВГ нг-п 3х2,5,120м</t>
  </si>
  <si>
    <t>Лампа ЛОН Б 230-40 Е 27/27,360шт.</t>
  </si>
  <si>
    <t>Лампа ЛОН Б 230-100 Е 27/27,30шт.</t>
  </si>
  <si>
    <t>Диод КД206А,15шт.</t>
  </si>
  <si>
    <t>Автомат. выключ. Ва47-29 3полюса 50А хар-ка Д</t>
  </si>
  <si>
    <t>Автомат ВА 47-29 1Р С25,3шт.</t>
  </si>
  <si>
    <t>Автомат ВА 47-29 1Р С16,2шт.</t>
  </si>
  <si>
    <t>Автомат 2Р ВА 47-29 50А 4,5кА х-ка С (ИЭК)</t>
  </si>
  <si>
    <t>Изолента Safeline 15/20 белая,2шт.</t>
  </si>
  <si>
    <t>ШВВП 2х0,5,20шт.</t>
  </si>
  <si>
    <t>СИЗ-1,30шт.</t>
  </si>
  <si>
    <t>ВВГ-П 3х1,5 (кабель),30м</t>
  </si>
  <si>
    <t>Светильник люм. 4х18 TL418А1 с зарк. растр. (накл) 620х620,2шт.</t>
  </si>
  <si>
    <t>выкл. откр. 1кл. ВА10-001 бел.</t>
  </si>
  <si>
    <t>Лампа ЛЛ 18/54 PHILIPS TLD,8шт.</t>
  </si>
  <si>
    <t>Лампа ЛОН Б 230-40 Е 27/27,152шт.</t>
  </si>
  <si>
    <t>Лампа ЛОН Б 230-40 Е 27/27,202шт.</t>
  </si>
  <si>
    <t>Благоустройство (цветы, кошение газонов)</t>
  </si>
  <si>
    <t>МКД № 67 по м-н Горский за 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</si>
</sst>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4" fontId="45" fillId="0" borderId="0" xfId="0" applyNumberFormat="1" applyFont="1" applyAlignment="1">
      <alignment vertical="center"/>
    </xf>
    <xf numFmtId="4" fontId="45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/>
    </xf>
    <xf numFmtId="4" fontId="46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4" fontId="48" fillId="0" borderId="14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vertical="center"/>
    </xf>
    <xf numFmtId="49" fontId="48" fillId="0" borderId="15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left" vertical="center"/>
    </xf>
    <xf numFmtId="4" fontId="46" fillId="33" borderId="14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4" fontId="46" fillId="33" borderId="12" xfId="0" applyNumberFormat="1" applyFont="1" applyFill="1" applyBorder="1" applyAlignment="1">
      <alignment horizontal="left" vertical="center" wrapText="1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4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left" vertical="center" wrapText="1"/>
    </xf>
    <xf numFmtId="4" fontId="46" fillId="33" borderId="17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4" fontId="46" fillId="33" borderId="18" xfId="0" applyNumberFormat="1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6" fillId="0" borderId="18" xfId="0" applyNumberFormat="1" applyFont="1" applyBorder="1" applyAlignment="1">
      <alignment horizontal="center" vertical="center"/>
    </xf>
    <xf numFmtId="4" fontId="49" fillId="33" borderId="11" xfId="0" applyNumberFormat="1" applyFont="1" applyFill="1" applyBorder="1" applyAlignment="1">
      <alignment horizontal="left" vertical="center" wrapText="1"/>
    </xf>
    <xf numFmtId="4" fontId="49" fillId="33" borderId="12" xfId="0" applyNumberFormat="1" applyFont="1" applyFill="1" applyBorder="1" applyAlignment="1">
      <alignment horizontal="left" vertical="center" wrapText="1"/>
    </xf>
    <xf numFmtId="4" fontId="49" fillId="33" borderId="13" xfId="0" applyNumberFormat="1" applyFont="1" applyFill="1" applyBorder="1" applyAlignment="1">
      <alignment horizontal="left" vertical="center" wrapText="1"/>
    </xf>
    <xf numFmtId="4" fontId="49" fillId="33" borderId="17" xfId="0" applyNumberFormat="1" applyFont="1" applyFill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left" vertical="center" wrapText="1"/>
    </xf>
    <xf numFmtId="4" fontId="48" fillId="33" borderId="12" xfId="0" applyNumberFormat="1" applyFont="1" applyFill="1" applyBorder="1" applyAlignment="1">
      <alignment horizontal="left" vertical="center" wrapText="1"/>
    </xf>
    <xf numFmtId="4" fontId="48" fillId="33" borderId="13" xfId="0" applyNumberFormat="1" applyFont="1" applyFill="1" applyBorder="1" applyAlignment="1">
      <alignment horizontal="left" vertical="center" wrapText="1"/>
    </xf>
    <xf numFmtId="4" fontId="46" fillId="33" borderId="12" xfId="0" applyNumberFormat="1" applyFont="1" applyFill="1" applyBorder="1" applyAlignment="1">
      <alignment horizontal="left" vertical="center" wrapText="1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4" fontId="49" fillId="33" borderId="18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0" borderId="18" xfId="0" applyNumberFormat="1" applyFont="1" applyBorder="1" applyAlignment="1">
      <alignment horizontal="center" vertical="center" wrapText="1"/>
    </xf>
    <xf numFmtId="4" fontId="49" fillId="33" borderId="19" xfId="0" applyNumberFormat="1" applyFont="1" applyFill="1" applyBorder="1" applyAlignment="1">
      <alignment horizontal="left" vertical="center" wrapText="1"/>
    </xf>
    <xf numFmtId="4" fontId="49" fillId="33" borderId="17" xfId="0" applyNumberFormat="1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/>
    </xf>
    <xf numFmtId="4" fontId="51" fillId="33" borderId="0" xfId="0" applyNumberFormat="1" applyFont="1" applyFill="1" applyAlignment="1">
      <alignment horizontal="center" vertical="center" wrapText="1"/>
    </xf>
    <xf numFmtId="4" fontId="51" fillId="33" borderId="0" xfId="0" applyNumberFormat="1" applyFont="1" applyFill="1" applyAlignment="1">
      <alignment vertical="center" wrapText="1"/>
    </xf>
    <xf numFmtId="4" fontId="48" fillId="33" borderId="18" xfId="0" applyNumberFormat="1" applyFont="1" applyFill="1" applyBorder="1" applyAlignment="1">
      <alignment horizontal="center" vertical="center" wrapText="1"/>
    </xf>
    <xf numFmtId="4" fontId="46" fillId="33" borderId="19" xfId="0" applyNumberFormat="1" applyFont="1" applyFill="1" applyBorder="1" applyAlignment="1">
      <alignment horizontal="left" vertical="center" wrapText="1"/>
    </xf>
    <xf numFmtId="4" fontId="46" fillId="0" borderId="13" xfId="0" applyNumberFormat="1" applyFont="1" applyBorder="1" applyAlignment="1">
      <alignment horizontal="center" vertical="center"/>
    </xf>
    <xf numFmtId="4" fontId="49" fillId="33" borderId="20" xfId="0" applyNumberFormat="1" applyFont="1" applyFill="1" applyBorder="1" applyAlignment="1">
      <alignment horizontal="center" vertical="center" wrapText="1"/>
    </xf>
    <xf numFmtId="4" fontId="49" fillId="33" borderId="19" xfId="0" applyNumberFormat="1" applyFont="1" applyFill="1" applyBorder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4" fontId="51" fillId="33" borderId="0" xfId="0" applyNumberFormat="1" applyFont="1" applyFill="1" applyBorder="1" applyAlignment="1">
      <alignment vertical="center" wrapText="1"/>
    </xf>
    <xf numFmtId="4" fontId="46" fillId="33" borderId="12" xfId="0" applyNumberFormat="1" applyFont="1" applyFill="1" applyBorder="1" applyAlignment="1">
      <alignment vertical="center"/>
    </xf>
    <xf numFmtId="4" fontId="46" fillId="33" borderId="14" xfId="0" applyNumberFormat="1" applyFont="1" applyFill="1" applyBorder="1" applyAlignment="1">
      <alignment vertical="center"/>
    </xf>
    <xf numFmtId="4" fontId="49" fillId="33" borderId="12" xfId="0" applyNumberFormat="1" applyFont="1" applyFill="1" applyBorder="1" applyAlignment="1">
      <alignment horizontal="center" vertical="center"/>
    </xf>
    <xf numFmtId="4" fontId="51" fillId="33" borderId="0" xfId="0" applyNumberFormat="1" applyFont="1" applyFill="1" applyAlignment="1">
      <alignment horizontal="center" vertical="center"/>
    </xf>
    <xf numFmtId="4" fontId="53" fillId="33" borderId="0" xfId="0" applyNumberFormat="1" applyFont="1" applyFill="1" applyAlignment="1">
      <alignment horizontal="center" vertical="center" wrapText="1"/>
    </xf>
    <xf numFmtId="4" fontId="53" fillId="33" borderId="0" xfId="0" applyNumberFormat="1" applyFont="1" applyFill="1" applyAlignment="1">
      <alignment horizontal="center" vertical="center"/>
    </xf>
    <xf numFmtId="4" fontId="46" fillId="0" borderId="13" xfId="0" applyNumberFormat="1" applyFont="1" applyBorder="1" applyAlignment="1">
      <alignment vertical="center"/>
    </xf>
    <xf numFmtId="4" fontId="48" fillId="0" borderId="14" xfId="0" applyNumberFormat="1" applyFont="1" applyBorder="1" applyAlignment="1">
      <alignment horizontal="center" vertical="center"/>
    </xf>
    <xf numFmtId="4" fontId="48" fillId="33" borderId="15" xfId="0" applyNumberFormat="1" applyFont="1" applyFill="1" applyBorder="1" applyAlignment="1">
      <alignment vertical="center" wrapText="1"/>
    </xf>
    <xf numFmtId="0" fontId="46" fillId="0" borderId="19" xfId="0" applyFont="1" applyBorder="1" applyAlignment="1">
      <alignment horizontal="left" vertical="center" wrapText="1"/>
    </xf>
    <xf numFmtId="4" fontId="50" fillId="33" borderId="0" xfId="0" applyNumberFormat="1" applyFont="1" applyFill="1" applyAlignment="1">
      <alignment vertical="center"/>
    </xf>
    <xf numFmtId="4" fontId="51" fillId="33" borderId="0" xfId="0" applyNumberFormat="1" applyFont="1" applyFill="1" applyAlignment="1">
      <alignment horizontal="right" vertical="center" wrapText="1"/>
    </xf>
    <xf numFmtId="4" fontId="28" fillId="33" borderId="18" xfId="0" applyNumberFormat="1" applyFont="1" applyFill="1" applyBorder="1" applyAlignment="1">
      <alignment horizontal="center" vertical="center" wrapText="1"/>
    </xf>
    <xf numFmtId="4" fontId="51" fillId="33" borderId="0" xfId="0" applyNumberFormat="1" applyFont="1" applyFill="1" applyAlignment="1">
      <alignment vertical="center"/>
    </xf>
    <xf numFmtId="4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4" fontId="45" fillId="0" borderId="0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horizontal="center" vertical="center" wrapText="1"/>
    </xf>
    <xf numFmtId="4" fontId="48" fillId="33" borderId="19" xfId="0" applyNumberFormat="1" applyFont="1" applyFill="1" applyBorder="1" applyAlignment="1">
      <alignment vertical="center" wrapText="1"/>
    </xf>
    <xf numFmtId="4" fontId="48" fillId="33" borderId="12" xfId="0" applyNumberFormat="1" applyFont="1" applyFill="1" applyBorder="1" applyAlignment="1">
      <alignment vertical="center" wrapText="1"/>
    </xf>
    <xf numFmtId="4" fontId="48" fillId="33" borderId="13" xfId="0" applyNumberFormat="1" applyFont="1" applyFill="1" applyBorder="1" applyAlignment="1">
      <alignment vertical="center" wrapText="1"/>
    </xf>
    <xf numFmtId="4" fontId="49" fillId="33" borderId="19" xfId="0" applyNumberFormat="1" applyFont="1" applyFill="1" applyBorder="1" applyAlignment="1">
      <alignment vertical="center"/>
    </xf>
    <xf numFmtId="4" fontId="49" fillId="33" borderId="12" xfId="0" applyNumberFormat="1" applyFont="1" applyFill="1" applyBorder="1" applyAlignment="1">
      <alignment vertical="center"/>
    </xf>
    <xf numFmtId="4" fontId="49" fillId="33" borderId="13" xfId="0" applyNumberFormat="1" applyFont="1" applyFill="1" applyBorder="1" applyAlignment="1">
      <alignment vertical="center"/>
    </xf>
    <xf numFmtId="4" fontId="28" fillId="33" borderId="11" xfId="0" applyNumberFormat="1" applyFont="1" applyFill="1" applyBorder="1" applyAlignment="1">
      <alignment horizontal="left" vertical="center" wrapText="1"/>
    </xf>
    <xf numFmtId="4" fontId="28" fillId="33" borderId="12" xfId="0" applyNumberFormat="1" applyFont="1" applyFill="1" applyBorder="1" applyAlignment="1">
      <alignment horizontal="left" vertical="center" wrapText="1"/>
    </xf>
    <xf numFmtId="4" fontId="28" fillId="33" borderId="13" xfId="0" applyNumberFormat="1" applyFont="1" applyFill="1" applyBorder="1" applyAlignment="1">
      <alignment horizontal="left" vertical="center" wrapText="1"/>
    </xf>
    <xf numFmtId="4" fontId="50" fillId="33" borderId="21" xfId="0" applyNumberFormat="1" applyFont="1" applyFill="1" applyBorder="1" applyAlignment="1">
      <alignment vertical="center"/>
    </xf>
    <xf numFmtId="4" fontId="48" fillId="33" borderId="19" xfId="0" applyNumberFormat="1" applyFont="1" applyFill="1" applyBorder="1" applyAlignment="1">
      <alignment horizontal="left" vertical="center" wrapText="1"/>
    </xf>
    <xf numFmtId="4" fontId="46" fillId="0" borderId="22" xfId="0" applyNumberFormat="1" applyFont="1" applyBorder="1" applyAlignment="1">
      <alignment horizontal="center" vertical="center"/>
    </xf>
    <xf numFmtId="4" fontId="52" fillId="33" borderId="0" xfId="0" applyNumberFormat="1" applyFont="1" applyFill="1" applyAlignment="1">
      <alignment vertical="center" wrapText="1"/>
    </xf>
    <xf numFmtId="4" fontId="51" fillId="33" borderId="0" xfId="0" applyNumberFormat="1" applyFont="1" applyFill="1" applyBorder="1" applyAlignment="1">
      <alignment horizontal="center" vertical="center"/>
    </xf>
    <xf numFmtId="4" fontId="46" fillId="33" borderId="23" xfId="0" applyNumberFormat="1" applyFont="1" applyFill="1" applyBorder="1" applyAlignment="1">
      <alignment horizontal="left" vertical="center" wrapText="1"/>
    </xf>
    <xf numFmtId="4" fontId="46" fillId="33" borderId="24" xfId="0" applyNumberFormat="1" applyFont="1" applyFill="1" applyBorder="1" applyAlignment="1">
      <alignment horizontal="left" vertical="center" wrapText="1"/>
    </xf>
    <xf numFmtId="4" fontId="50" fillId="33" borderId="0" xfId="0" applyNumberFormat="1" applyFont="1" applyFill="1" applyBorder="1" applyAlignment="1">
      <alignment vertical="center"/>
    </xf>
    <xf numFmtId="4" fontId="46" fillId="33" borderId="13" xfId="0" applyNumberFormat="1" applyFont="1" applyFill="1" applyBorder="1" applyAlignment="1">
      <alignment horizontal="center" vertical="center"/>
    </xf>
    <xf numFmtId="4" fontId="28" fillId="0" borderId="22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vertical="center"/>
    </xf>
    <xf numFmtId="4" fontId="46" fillId="33" borderId="13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4"/>
  <sheetViews>
    <sheetView tabSelected="1" view="pageBreakPreview" zoomScaleSheetLayoutView="100" zoomScalePageLayoutView="0" workbookViewId="0" topLeftCell="A1">
      <selection activeCell="A15" sqref="A15:B15"/>
    </sheetView>
  </sheetViews>
  <sheetFormatPr defaultColWidth="9.140625" defaultRowHeight="15"/>
  <cols>
    <col min="1" max="1" width="10.8515625" style="1" customWidth="1"/>
    <col min="2" max="2" width="22.421875" style="1" customWidth="1"/>
    <col min="3" max="3" width="26.57421875" style="1" customWidth="1"/>
    <col min="4" max="4" width="21.7109375" style="1" customWidth="1"/>
    <col min="5" max="5" width="21.421875" style="2" customWidth="1"/>
    <col min="6" max="6" width="24.57421875" style="1" customWidth="1"/>
    <col min="7" max="16384" width="9.140625" style="1" customWidth="1"/>
  </cols>
  <sheetData>
    <row r="1" spans="1:6" ht="18.75">
      <c r="A1" s="68" t="s">
        <v>80</v>
      </c>
      <c r="B1" s="68"/>
      <c r="C1" s="68"/>
      <c r="D1" s="68"/>
      <c r="E1" s="68"/>
      <c r="F1" s="68"/>
    </row>
    <row r="2" spans="1:6" ht="23.25" customHeight="1">
      <c r="A2" s="67" t="s">
        <v>79</v>
      </c>
      <c r="B2" s="67"/>
      <c r="C2" s="67"/>
      <c r="D2" s="67"/>
      <c r="E2" s="67"/>
      <c r="F2" s="67"/>
    </row>
    <row r="3" spans="1:6" ht="18.75">
      <c r="A3" s="67" t="s">
        <v>228</v>
      </c>
      <c r="B3" s="67"/>
      <c r="C3" s="67"/>
      <c r="D3" s="67"/>
      <c r="E3" s="67"/>
      <c r="F3" s="67"/>
    </row>
    <row r="4" spans="1:6" ht="15.75" thickBot="1">
      <c r="A4" s="97" t="s">
        <v>78</v>
      </c>
      <c r="B4" s="97"/>
      <c r="C4" s="97"/>
      <c r="D4" s="76"/>
      <c r="E4" s="66"/>
      <c r="F4" s="76"/>
    </row>
    <row r="5" spans="1:6" ht="15.75" customHeight="1" thickBot="1">
      <c r="A5" s="96" t="s">
        <v>77</v>
      </c>
      <c r="B5" s="95"/>
      <c r="C5" s="65">
        <v>23892.5</v>
      </c>
      <c r="D5" s="64"/>
      <c r="E5" s="63"/>
      <c r="F5" s="64"/>
    </row>
    <row r="6" spans="1:6" ht="15">
      <c r="A6" s="62"/>
      <c r="B6" s="94"/>
      <c r="C6" s="94"/>
      <c r="D6" s="94"/>
      <c r="E6" s="94"/>
      <c r="F6" s="94"/>
    </row>
    <row r="7" spans="1:6" ht="16.5" thickBot="1">
      <c r="A7" s="90" t="s">
        <v>76</v>
      </c>
      <c r="B7" s="90"/>
      <c r="C7" s="73"/>
      <c r="D7" s="73"/>
      <c r="E7" s="61"/>
      <c r="F7" s="93"/>
    </row>
    <row r="8" spans="1:6" ht="66.75" customHeight="1" thickBot="1">
      <c r="A8" s="52" t="s">
        <v>75</v>
      </c>
      <c r="B8" s="60"/>
      <c r="C8" s="59" t="s">
        <v>74</v>
      </c>
      <c r="D8" s="59" t="s">
        <v>73</v>
      </c>
      <c r="E8" s="59" t="s">
        <v>72</v>
      </c>
      <c r="F8" s="28" t="s">
        <v>71</v>
      </c>
    </row>
    <row r="9" spans="1:6" ht="18" customHeight="1" thickBot="1">
      <c r="A9" s="21" t="s">
        <v>70</v>
      </c>
      <c r="B9" s="57"/>
      <c r="C9" s="39">
        <v>182663.62</v>
      </c>
      <c r="D9" s="39">
        <f>23892.5*12*9.9</f>
        <v>2838429</v>
      </c>
      <c r="E9" s="58">
        <f>C9+D9-F9</f>
        <v>2746567.5500000003</v>
      </c>
      <c r="F9" s="92">
        <v>274525.07</v>
      </c>
    </row>
    <row r="10" spans="1:6" ht="16.5" thickBot="1">
      <c r="A10" s="21" t="s">
        <v>69</v>
      </c>
      <c r="B10" s="57"/>
      <c r="C10" s="27">
        <v>18464.91</v>
      </c>
      <c r="D10" s="27">
        <v>352432.83</v>
      </c>
      <c r="E10" s="27">
        <v>320674.76</v>
      </c>
      <c r="F10" s="92">
        <v>50222.98</v>
      </c>
    </row>
    <row r="11" spans="1:6" ht="16.5" thickBot="1">
      <c r="A11" s="21" t="s">
        <v>68</v>
      </c>
      <c r="B11" s="57"/>
      <c r="C11" s="27">
        <v>11653.83</v>
      </c>
      <c r="D11" s="27">
        <f>23892.5*12*0.75</f>
        <v>215032.5</v>
      </c>
      <c r="E11" s="58">
        <f>C11+D11-F11</f>
        <v>204786.56999999998</v>
      </c>
      <c r="F11" s="92">
        <v>21899.76</v>
      </c>
    </row>
    <row r="12" spans="1:6" ht="16.5" thickBot="1">
      <c r="A12" s="21" t="s">
        <v>67</v>
      </c>
      <c r="B12" s="57"/>
      <c r="C12" s="27">
        <v>0</v>
      </c>
      <c r="D12" s="27">
        <v>141384.25</v>
      </c>
      <c r="E12" s="27">
        <v>125181.23</v>
      </c>
      <c r="F12" s="92">
        <v>16203.02</v>
      </c>
    </row>
    <row r="13" spans="1:6" ht="16.5" thickBot="1">
      <c r="A13" s="21" t="s">
        <v>66</v>
      </c>
      <c r="B13" s="57"/>
      <c r="C13" s="27"/>
      <c r="D13" s="27"/>
      <c r="E13" s="27"/>
      <c r="F13" s="92"/>
    </row>
    <row r="14" spans="1:6" ht="16.5" thickBot="1">
      <c r="A14" s="21" t="s">
        <v>65</v>
      </c>
      <c r="B14" s="57"/>
      <c r="C14" s="75">
        <v>0</v>
      </c>
      <c r="D14" s="75">
        <v>4766.24</v>
      </c>
      <c r="E14" s="75">
        <v>4766.24</v>
      </c>
      <c r="F14" s="99">
        <v>0</v>
      </c>
    </row>
    <row r="15" spans="1:6" ht="30.75" customHeight="1" thickBot="1">
      <c r="A15" s="21" t="s">
        <v>64</v>
      </c>
      <c r="B15" s="57"/>
      <c r="C15" s="27">
        <v>0</v>
      </c>
      <c r="D15" s="27">
        <v>45427.2</v>
      </c>
      <c r="E15" s="27">
        <v>45427.2</v>
      </c>
      <c r="F15" s="22">
        <v>0</v>
      </c>
    </row>
    <row r="16" spans="1:6" ht="16.5" thickBot="1">
      <c r="A16" s="36" t="s">
        <v>84</v>
      </c>
      <c r="B16" s="91"/>
      <c r="C16" s="56">
        <f>SUM(C9:C15)</f>
        <v>212782.36</v>
      </c>
      <c r="D16" s="56">
        <f>SUM(D9:D15)</f>
        <v>3597472.0200000005</v>
      </c>
      <c r="E16" s="56">
        <f>SUM(E9:E15)</f>
        <v>3447403.5500000007</v>
      </c>
      <c r="F16" s="56">
        <f>SUM(F9:F15)</f>
        <v>362850.83</v>
      </c>
    </row>
    <row r="17" spans="1:6" ht="15">
      <c r="A17" s="55"/>
      <c r="B17" s="55"/>
      <c r="C17" s="74"/>
      <c r="D17" s="74"/>
      <c r="E17" s="54"/>
      <c r="F17" s="74"/>
    </row>
    <row r="18" spans="1:6" ht="15.75" thickBot="1">
      <c r="A18" s="90" t="s">
        <v>63</v>
      </c>
      <c r="B18" s="90"/>
      <c r="C18" s="90"/>
      <c r="D18" s="73"/>
      <c r="E18" s="53"/>
      <c r="F18" s="73"/>
    </row>
    <row r="19" spans="1:6" ht="31.5" customHeight="1" thickBot="1">
      <c r="A19" s="28" t="s">
        <v>62</v>
      </c>
      <c r="B19" s="52" t="s">
        <v>61</v>
      </c>
      <c r="C19" s="51"/>
      <c r="D19" s="50"/>
      <c r="E19" s="49" t="s">
        <v>60</v>
      </c>
      <c r="F19" s="28" t="s">
        <v>59</v>
      </c>
    </row>
    <row r="20" spans="1:6" ht="16.5" customHeight="1" thickBot="1">
      <c r="A20" s="48" t="s">
        <v>58</v>
      </c>
      <c r="B20" s="32" t="s">
        <v>57</v>
      </c>
      <c r="C20" s="31"/>
      <c r="D20" s="47"/>
      <c r="E20" s="43"/>
      <c r="F20" s="28"/>
    </row>
    <row r="21" spans="1:6" ht="16.5" thickBot="1">
      <c r="A21" s="44" t="s">
        <v>56</v>
      </c>
      <c r="B21" s="32" t="s">
        <v>55</v>
      </c>
      <c r="C21" s="31"/>
      <c r="D21" s="30"/>
      <c r="E21" s="43"/>
      <c r="F21" s="28"/>
    </row>
    <row r="22" spans="1:6" ht="16.5" thickBot="1">
      <c r="A22" s="26" t="s">
        <v>54</v>
      </c>
      <c r="B22" s="21" t="s">
        <v>53</v>
      </c>
      <c r="C22" s="20"/>
      <c r="D22" s="23"/>
      <c r="E22" s="27">
        <v>175529.90499999997</v>
      </c>
      <c r="F22" s="18">
        <f>E22/12/23892.5</f>
        <v>0.6122210770464929</v>
      </c>
    </row>
    <row r="23" spans="1:6" ht="16.5" thickBot="1">
      <c r="A23" s="26"/>
      <c r="B23" s="21" t="s">
        <v>50</v>
      </c>
      <c r="C23" s="20"/>
      <c r="D23" s="23"/>
      <c r="E23" s="27">
        <v>11699.49</v>
      </c>
      <c r="F23" s="18">
        <f>E23/12/23892.5</f>
        <v>0.040806006068850056</v>
      </c>
    </row>
    <row r="24" spans="1:6" ht="16.5" thickBot="1">
      <c r="A24" s="26" t="s">
        <v>52</v>
      </c>
      <c r="B24" s="21" t="s">
        <v>51</v>
      </c>
      <c r="C24" s="20"/>
      <c r="D24" s="23"/>
      <c r="E24" s="27">
        <v>364990.3449750001</v>
      </c>
      <c r="F24" s="18">
        <f>E24/12/23892.5</f>
        <v>1.2730296989117926</v>
      </c>
    </row>
    <row r="25" spans="1:6" ht="16.5" thickBot="1">
      <c r="A25" s="26"/>
      <c r="B25" s="21" t="s">
        <v>50</v>
      </c>
      <c r="C25" s="20"/>
      <c r="D25" s="23"/>
      <c r="E25" s="27">
        <v>16516.82</v>
      </c>
      <c r="F25" s="18">
        <f>E25/12/23892.5</f>
        <v>0.057608105751456175</v>
      </c>
    </row>
    <row r="26" spans="1:6" ht="16.5" thickBot="1">
      <c r="A26" s="26"/>
      <c r="B26" s="21" t="s">
        <v>227</v>
      </c>
      <c r="C26" s="20"/>
      <c r="D26" s="25"/>
      <c r="E26" s="27">
        <f>14616.153086007+1624.62+2021.1</f>
        <v>18261.873086007</v>
      </c>
      <c r="F26" s="18">
        <f>E26/12/23892.5</f>
        <v>0.0636945801890656</v>
      </c>
    </row>
    <row r="27" spans="1:6" ht="16.5" thickBot="1">
      <c r="A27" s="26" t="s">
        <v>49</v>
      </c>
      <c r="B27" s="21" t="s">
        <v>48</v>
      </c>
      <c r="C27" s="20"/>
      <c r="D27" s="23"/>
      <c r="E27" s="18">
        <v>0</v>
      </c>
      <c r="F27" s="18">
        <f>E27/12/23892.5</f>
        <v>0</v>
      </c>
    </row>
    <row r="28" spans="1:6" ht="16.5" customHeight="1" thickBot="1">
      <c r="A28" s="24"/>
      <c r="B28" s="83" t="s">
        <v>47</v>
      </c>
      <c r="C28" s="82"/>
      <c r="D28" s="81"/>
      <c r="E28" s="46">
        <f>SUM(E22:E27)</f>
        <v>586998.433061007</v>
      </c>
      <c r="F28" s="45">
        <f>SUM(F22:F27)</f>
        <v>2.047359467967657</v>
      </c>
    </row>
    <row r="29" spans="1:6" ht="88.5" customHeight="1" thickBot="1">
      <c r="A29" s="44" t="s">
        <v>46</v>
      </c>
      <c r="B29" s="32" t="s">
        <v>45</v>
      </c>
      <c r="C29" s="31"/>
      <c r="D29" s="30"/>
      <c r="E29" s="27">
        <v>590524.6403620758</v>
      </c>
      <c r="F29" s="18">
        <f>E29/12/23892.5</f>
        <v>2.0596583319803137</v>
      </c>
    </row>
    <row r="30" spans="1:4" ht="35.25" customHeight="1" hidden="1" thickBot="1">
      <c r="A30" s="26" t="s">
        <v>44</v>
      </c>
      <c r="B30" s="21" t="s">
        <v>43</v>
      </c>
      <c r="C30" s="20"/>
      <c r="D30" s="23"/>
    </row>
    <row r="31" spans="1:6" ht="16.5" customHeight="1" thickBot="1">
      <c r="A31" s="44" t="s">
        <v>42</v>
      </c>
      <c r="B31" s="32" t="s">
        <v>41</v>
      </c>
      <c r="C31" s="31"/>
      <c r="D31" s="30"/>
      <c r="E31" s="43"/>
      <c r="F31" s="28"/>
    </row>
    <row r="32" spans="1:6" ht="15.75" customHeight="1" thickBot="1">
      <c r="A32" s="44"/>
      <c r="B32" s="21" t="s">
        <v>81</v>
      </c>
      <c r="C32" s="20"/>
      <c r="D32" s="23"/>
      <c r="E32" s="27">
        <v>22798.903078591997</v>
      </c>
      <c r="F32" s="28"/>
    </row>
    <row r="33" spans="1:6" ht="15.75" customHeight="1" thickBot="1">
      <c r="A33" s="44"/>
      <c r="B33" s="21" t="s">
        <v>96</v>
      </c>
      <c r="C33" s="20"/>
      <c r="D33" s="25"/>
      <c r="E33" s="27">
        <v>7298</v>
      </c>
      <c r="F33" s="28"/>
    </row>
    <row r="34" spans="1:6" ht="16.5" thickBot="1">
      <c r="A34" s="26" t="s">
        <v>40</v>
      </c>
      <c r="B34" s="21" t="s">
        <v>39</v>
      </c>
      <c r="C34" s="20"/>
      <c r="D34" s="23"/>
      <c r="E34" s="27"/>
      <c r="F34" s="28"/>
    </row>
    <row r="35" spans="1:6" ht="15.75" customHeight="1" thickBot="1">
      <c r="A35" s="26"/>
      <c r="B35" s="21" t="s">
        <v>226</v>
      </c>
      <c r="C35" s="20"/>
      <c r="D35" s="23"/>
      <c r="E35" s="27">
        <v>1001.45</v>
      </c>
      <c r="F35" s="28"/>
    </row>
    <row r="36" spans="1:6" ht="15.75" customHeight="1" thickBot="1">
      <c r="A36" s="26"/>
      <c r="B36" s="21" t="s">
        <v>100</v>
      </c>
      <c r="C36" s="20"/>
      <c r="D36" s="23"/>
      <c r="E36" s="27">
        <v>118.99</v>
      </c>
      <c r="F36" s="28"/>
    </row>
    <row r="37" spans="1:6" ht="15.75" customHeight="1" thickBot="1">
      <c r="A37" s="26"/>
      <c r="B37" s="21" t="s">
        <v>225</v>
      </c>
      <c r="C37" s="20"/>
      <c r="D37" s="23"/>
      <c r="E37" s="27">
        <v>753.56</v>
      </c>
      <c r="F37" s="28"/>
    </row>
    <row r="38" spans="1:6" ht="15.75" customHeight="1" thickBot="1">
      <c r="A38" s="26"/>
      <c r="B38" s="21" t="s">
        <v>224</v>
      </c>
      <c r="C38" s="20"/>
      <c r="D38" s="23"/>
      <c r="E38" s="27">
        <v>203.36</v>
      </c>
      <c r="F38" s="28"/>
    </row>
    <row r="39" spans="1:6" ht="15.75" customHeight="1" thickBot="1">
      <c r="A39" s="26"/>
      <c r="B39" s="21" t="s">
        <v>223</v>
      </c>
      <c r="C39" s="20"/>
      <c r="D39" s="23"/>
      <c r="E39" s="27">
        <v>43.1</v>
      </c>
      <c r="F39" s="28"/>
    </row>
    <row r="40" spans="1:6" ht="18" customHeight="1" thickBot="1">
      <c r="A40" s="26"/>
      <c r="B40" s="21" t="s">
        <v>222</v>
      </c>
      <c r="C40" s="20"/>
      <c r="D40" s="23"/>
      <c r="E40" s="27">
        <v>1637.28</v>
      </c>
      <c r="F40" s="28"/>
    </row>
    <row r="41" spans="1:6" ht="15.75" customHeight="1" thickBot="1">
      <c r="A41" s="26"/>
      <c r="B41" s="21" t="s">
        <v>221</v>
      </c>
      <c r="C41" s="20"/>
      <c r="D41" s="23"/>
      <c r="E41" s="27">
        <v>444.9</v>
      </c>
      <c r="F41" s="28"/>
    </row>
    <row r="42" spans="1:6" ht="16.5" thickBot="1">
      <c r="A42" s="26"/>
      <c r="B42" s="21" t="s">
        <v>220</v>
      </c>
      <c r="C42" s="20"/>
      <c r="D42" s="23"/>
      <c r="E42" s="27">
        <v>21.56</v>
      </c>
      <c r="F42" s="28"/>
    </row>
    <row r="43" spans="1:6" ht="15.75" customHeight="1" thickBot="1">
      <c r="A43" s="26"/>
      <c r="B43" s="21" t="s">
        <v>219</v>
      </c>
      <c r="C43" s="20"/>
      <c r="D43" s="23"/>
      <c r="E43" s="27">
        <v>110.2</v>
      </c>
      <c r="F43" s="28"/>
    </row>
    <row r="44" spans="1:6" ht="15.75" customHeight="1" thickBot="1">
      <c r="A44" s="22"/>
      <c r="B44" s="21" t="s">
        <v>218</v>
      </c>
      <c r="C44" s="20"/>
      <c r="D44" s="23"/>
      <c r="E44" s="39">
        <v>30.5</v>
      </c>
      <c r="F44" s="28"/>
    </row>
    <row r="45" spans="1:6" ht="15.75" customHeight="1" thickBot="1">
      <c r="A45" s="26"/>
      <c r="B45" s="21" t="s">
        <v>37</v>
      </c>
      <c r="C45" s="20"/>
      <c r="D45" s="23"/>
      <c r="E45" s="27">
        <v>3.66</v>
      </c>
      <c r="F45" s="28"/>
    </row>
    <row r="46" spans="1:6" ht="15.75" customHeight="1" thickBot="1">
      <c r="A46" s="26"/>
      <c r="B46" s="21" t="s">
        <v>217</v>
      </c>
      <c r="C46" s="20"/>
      <c r="D46" s="23"/>
      <c r="E46" s="27">
        <v>81.36</v>
      </c>
      <c r="F46" s="28"/>
    </row>
    <row r="47" spans="1:6" ht="15.75" customHeight="1" thickBot="1">
      <c r="A47" s="26"/>
      <c r="B47" s="21" t="s">
        <v>216</v>
      </c>
      <c r="C47" s="20"/>
      <c r="D47" s="23"/>
      <c r="E47" s="27">
        <v>48.1</v>
      </c>
      <c r="F47" s="28"/>
    </row>
    <row r="48" spans="1:6" ht="15.75" customHeight="1" thickBot="1">
      <c r="A48" s="26"/>
      <c r="B48" s="21" t="s">
        <v>215</v>
      </c>
      <c r="C48" s="20"/>
      <c r="D48" s="23"/>
      <c r="E48" s="27">
        <v>72.15</v>
      </c>
      <c r="F48" s="28"/>
    </row>
    <row r="49" spans="1:6" ht="15.75" customHeight="1" thickBot="1">
      <c r="A49" s="26"/>
      <c r="B49" s="21" t="s">
        <v>214</v>
      </c>
      <c r="C49" s="20"/>
      <c r="D49" s="23"/>
      <c r="E49" s="27">
        <v>160</v>
      </c>
      <c r="F49" s="28"/>
    </row>
    <row r="50" spans="1:6" ht="15.75" customHeight="1" thickBot="1">
      <c r="A50" s="26"/>
      <c r="B50" s="21" t="s">
        <v>213</v>
      </c>
      <c r="C50" s="20"/>
      <c r="D50" s="23"/>
      <c r="E50" s="27">
        <v>266.95</v>
      </c>
      <c r="F50" s="28"/>
    </row>
    <row r="51" spans="1:6" ht="15.75" customHeight="1" thickBot="1">
      <c r="A51" s="26"/>
      <c r="B51" s="21" t="s">
        <v>212</v>
      </c>
      <c r="C51" s="20"/>
      <c r="D51" s="23"/>
      <c r="E51" s="27">
        <v>148.73</v>
      </c>
      <c r="F51" s="28"/>
    </row>
    <row r="52" spans="1:6" ht="15.75" customHeight="1" thickBot="1">
      <c r="A52" s="26"/>
      <c r="B52" s="21" t="s">
        <v>211</v>
      </c>
      <c r="C52" s="20"/>
      <c r="D52" s="23"/>
      <c r="E52" s="27">
        <v>1784.74</v>
      </c>
      <c r="F52" s="28"/>
    </row>
    <row r="53" spans="1:6" ht="15.75" customHeight="1" thickBot="1">
      <c r="A53" s="22"/>
      <c r="B53" s="21" t="s">
        <v>210</v>
      </c>
      <c r="C53" s="20"/>
      <c r="D53" s="23"/>
      <c r="E53" s="39">
        <v>2365.42</v>
      </c>
      <c r="F53" s="28"/>
    </row>
    <row r="54" spans="1:6" ht="21" customHeight="1" thickBot="1">
      <c r="A54" s="26"/>
      <c r="B54" s="21" t="s">
        <v>209</v>
      </c>
      <c r="C54" s="20"/>
      <c r="D54" s="23"/>
      <c r="E54" s="27">
        <v>508.48</v>
      </c>
      <c r="F54" s="28"/>
    </row>
    <row r="55" spans="1:6" ht="15.75" customHeight="1" thickBot="1">
      <c r="A55" s="22"/>
      <c r="B55" s="21" t="s">
        <v>208</v>
      </c>
      <c r="C55" s="20"/>
      <c r="D55" s="23"/>
      <c r="E55" s="39">
        <v>111.87</v>
      </c>
      <c r="F55" s="28"/>
    </row>
    <row r="56" spans="1:6" ht="16.5" thickBot="1">
      <c r="A56" s="26"/>
      <c r="B56" s="21" t="s">
        <v>207</v>
      </c>
      <c r="C56" s="20"/>
      <c r="D56" s="23"/>
      <c r="E56" s="27">
        <v>66</v>
      </c>
      <c r="F56" s="28"/>
    </row>
    <row r="57" spans="1:6" ht="15.75" customHeight="1" thickBot="1">
      <c r="A57" s="26"/>
      <c r="B57" s="21" t="s">
        <v>206</v>
      </c>
      <c r="C57" s="20"/>
      <c r="D57" s="23"/>
      <c r="E57" s="27">
        <v>20</v>
      </c>
      <c r="F57" s="28"/>
    </row>
    <row r="58" spans="1:6" ht="15.75" customHeight="1" thickBot="1">
      <c r="A58" s="22"/>
      <c r="B58" s="21" t="s">
        <v>205</v>
      </c>
      <c r="C58" s="20"/>
      <c r="D58" s="23"/>
      <c r="E58" s="39">
        <v>19.83</v>
      </c>
      <c r="F58" s="28"/>
    </row>
    <row r="59" spans="1:6" ht="15.75" customHeight="1" thickBot="1">
      <c r="A59" s="26"/>
      <c r="B59" s="21" t="s">
        <v>35</v>
      </c>
      <c r="C59" s="20"/>
      <c r="D59" s="23"/>
      <c r="E59" s="27">
        <v>11.85</v>
      </c>
      <c r="F59" s="28"/>
    </row>
    <row r="60" spans="1:6" ht="18" customHeight="1" thickBot="1">
      <c r="A60" s="22"/>
      <c r="B60" s="21" t="s">
        <v>204</v>
      </c>
      <c r="C60" s="20"/>
      <c r="D60" s="23"/>
      <c r="E60" s="39">
        <v>1027.42</v>
      </c>
      <c r="F60" s="28"/>
    </row>
    <row r="61" spans="1:6" ht="15.75" customHeight="1" thickBot="1">
      <c r="A61" s="26"/>
      <c r="B61" s="21" t="s">
        <v>203</v>
      </c>
      <c r="C61" s="20"/>
      <c r="D61" s="23"/>
      <c r="E61" s="27">
        <v>2324.62</v>
      </c>
      <c r="F61" s="28"/>
    </row>
    <row r="62" spans="1:6" ht="15.75" customHeight="1" thickBot="1">
      <c r="A62" s="26"/>
      <c r="B62" s="21" t="s">
        <v>99</v>
      </c>
      <c r="C62" s="20"/>
      <c r="D62" s="23"/>
      <c r="E62" s="27">
        <v>74.58</v>
      </c>
      <c r="F62" s="28"/>
    </row>
    <row r="63" spans="1:6" ht="15.75" customHeight="1" thickBot="1">
      <c r="A63" s="22"/>
      <c r="B63" s="21" t="s">
        <v>38</v>
      </c>
      <c r="C63" s="20"/>
      <c r="D63" s="23"/>
      <c r="E63" s="39">
        <v>21.61</v>
      </c>
      <c r="F63" s="28"/>
    </row>
    <row r="64" spans="1:6" ht="18" customHeight="1" thickBot="1">
      <c r="A64" s="26"/>
      <c r="B64" s="21" t="s">
        <v>202</v>
      </c>
      <c r="C64" s="20"/>
      <c r="D64" s="23"/>
      <c r="E64" s="27">
        <v>40.4</v>
      </c>
      <c r="F64" s="28"/>
    </row>
    <row r="65" spans="1:6" ht="18" customHeight="1" thickBot="1">
      <c r="A65" s="26"/>
      <c r="B65" s="21" t="s">
        <v>201</v>
      </c>
      <c r="C65" s="20"/>
      <c r="D65" s="23"/>
      <c r="E65" s="27">
        <v>45</v>
      </c>
      <c r="F65" s="28"/>
    </row>
    <row r="66" spans="1:6" ht="18" customHeight="1" thickBot="1">
      <c r="A66" s="26"/>
      <c r="B66" s="21" t="s">
        <v>200</v>
      </c>
      <c r="C66" s="20"/>
      <c r="D66" s="23"/>
      <c r="E66" s="27">
        <v>284</v>
      </c>
      <c r="F66" s="28"/>
    </row>
    <row r="67" spans="1:6" ht="18" customHeight="1" thickBot="1">
      <c r="A67" s="26"/>
      <c r="B67" s="21" t="s">
        <v>199</v>
      </c>
      <c r="C67" s="20"/>
      <c r="D67" s="23"/>
      <c r="E67" s="27">
        <v>700</v>
      </c>
      <c r="F67" s="28"/>
    </row>
    <row r="68" spans="1:6" ht="18" customHeight="1" thickBot="1">
      <c r="A68" s="26"/>
      <c r="B68" s="21" t="s">
        <v>82</v>
      </c>
      <c r="C68" s="20"/>
      <c r="D68" s="23"/>
      <c r="E68" s="27">
        <v>64.24</v>
      </c>
      <c r="F68" s="28"/>
    </row>
    <row r="69" spans="1:6" ht="18" customHeight="1" thickBot="1">
      <c r="A69" s="26"/>
      <c r="B69" s="21" t="s">
        <v>198</v>
      </c>
      <c r="C69" s="20"/>
      <c r="D69" s="23"/>
      <c r="E69" s="27">
        <v>165.87</v>
      </c>
      <c r="F69" s="28"/>
    </row>
    <row r="70" spans="1:6" ht="18" customHeight="1" thickBot="1">
      <c r="A70" s="26"/>
      <c r="B70" s="21" t="s">
        <v>95</v>
      </c>
      <c r="C70" s="20"/>
      <c r="D70" s="23"/>
      <c r="E70" s="27">
        <v>30.5</v>
      </c>
      <c r="F70" s="28"/>
    </row>
    <row r="71" spans="1:6" ht="18" customHeight="1" thickBot="1">
      <c r="A71" s="26"/>
      <c r="B71" s="21" t="s">
        <v>197</v>
      </c>
      <c r="C71" s="20"/>
      <c r="D71" s="23"/>
      <c r="E71" s="27">
        <v>92</v>
      </c>
      <c r="F71" s="28"/>
    </row>
    <row r="72" spans="1:6" ht="18" customHeight="1" thickBot="1">
      <c r="A72" s="26"/>
      <c r="B72" s="21" t="s">
        <v>185</v>
      </c>
      <c r="C72" s="20"/>
      <c r="D72" s="23"/>
      <c r="E72" s="27">
        <v>22.2</v>
      </c>
      <c r="F72" s="28"/>
    </row>
    <row r="73" spans="1:6" ht="18" customHeight="1" thickBot="1">
      <c r="A73" s="26"/>
      <c r="B73" s="21" t="s">
        <v>196</v>
      </c>
      <c r="C73" s="20"/>
      <c r="D73" s="23"/>
      <c r="E73" s="27">
        <v>216</v>
      </c>
      <c r="F73" s="28"/>
    </row>
    <row r="74" spans="1:6" ht="18" customHeight="1" thickBot="1">
      <c r="A74" s="26"/>
      <c r="B74" s="21" t="s">
        <v>195</v>
      </c>
      <c r="C74" s="20"/>
      <c r="D74" s="23"/>
      <c r="E74" s="27">
        <v>330.6</v>
      </c>
      <c r="F74" s="28"/>
    </row>
    <row r="75" spans="1:6" ht="18" customHeight="1" thickBot="1">
      <c r="A75" s="26"/>
      <c r="B75" s="21" t="s">
        <v>194</v>
      </c>
      <c r="C75" s="20"/>
      <c r="D75" s="23"/>
      <c r="E75" s="27">
        <v>97.5</v>
      </c>
      <c r="F75" s="28"/>
    </row>
    <row r="76" spans="1:6" ht="18" customHeight="1" thickBot="1">
      <c r="A76" s="26"/>
      <c r="B76" s="21" t="s">
        <v>193</v>
      </c>
      <c r="C76" s="20"/>
      <c r="D76" s="23"/>
      <c r="E76" s="27">
        <v>53.51</v>
      </c>
      <c r="F76" s="28"/>
    </row>
    <row r="77" spans="1:6" ht="18" customHeight="1" thickBot="1">
      <c r="A77" s="26"/>
      <c r="B77" s="21" t="s">
        <v>38</v>
      </c>
      <c r="C77" s="20"/>
      <c r="D77" s="23"/>
      <c r="E77" s="27">
        <v>21.61</v>
      </c>
      <c r="F77" s="28"/>
    </row>
    <row r="78" spans="1:6" ht="18" customHeight="1" thickBot="1">
      <c r="A78" s="26"/>
      <c r="B78" s="21" t="s">
        <v>192</v>
      </c>
      <c r="C78" s="20"/>
      <c r="D78" s="23"/>
      <c r="E78" s="27">
        <v>98.56</v>
      </c>
      <c r="F78" s="28"/>
    </row>
    <row r="79" spans="1:6" ht="18" customHeight="1" thickBot="1">
      <c r="A79" s="26"/>
      <c r="B79" s="21" t="s">
        <v>191</v>
      </c>
      <c r="C79" s="20"/>
      <c r="D79" s="23"/>
      <c r="E79" s="27">
        <v>575.08</v>
      </c>
      <c r="F79" s="28"/>
    </row>
    <row r="80" spans="1:6" ht="18" customHeight="1" thickBot="1">
      <c r="A80" s="26"/>
      <c r="B80" s="21" t="s">
        <v>190</v>
      </c>
      <c r="C80" s="20"/>
      <c r="D80" s="23"/>
      <c r="E80" s="27">
        <v>98.3</v>
      </c>
      <c r="F80" s="28"/>
    </row>
    <row r="81" spans="1:6" ht="18" customHeight="1" thickBot="1">
      <c r="A81" s="26"/>
      <c r="B81" s="21" t="s">
        <v>36</v>
      </c>
      <c r="C81" s="20"/>
      <c r="D81" s="23"/>
      <c r="E81" s="27">
        <v>34.34</v>
      </c>
      <c r="F81" s="28"/>
    </row>
    <row r="82" spans="1:6" ht="18" customHeight="1" thickBot="1">
      <c r="A82" s="26"/>
      <c r="B82" s="21" t="s">
        <v>171</v>
      </c>
      <c r="C82" s="20"/>
      <c r="D82" s="23"/>
      <c r="E82" s="27">
        <v>41.53</v>
      </c>
      <c r="F82" s="28"/>
    </row>
    <row r="83" spans="1:6" ht="18" customHeight="1" thickBot="1">
      <c r="A83" s="26"/>
      <c r="B83" s="21" t="s">
        <v>189</v>
      </c>
      <c r="C83" s="20"/>
      <c r="D83" s="23"/>
      <c r="E83" s="27">
        <v>245.75</v>
      </c>
      <c r="F83" s="28"/>
    </row>
    <row r="84" spans="1:6" ht="18" customHeight="1" thickBot="1">
      <c r="A84" s="26"/>
      <c r="B84" s="21" t="s">
        <v>188</v>
      </c>
      <c r="C84" s="20"/>
      <c r="D84" s="23"/>
      <c r="E84" s="27">
        <v>3097.63</v>
      </c>
      <c r="F84" s="28"/>
    </row>
    <row r="85" spans="1:6" ht="18" customHeight="1" thickBot="1">
      <c r="A85" s="26"/>
      <c r="B85" s="21" t="s">
        <v>187</v>
      </c>
      <c r="C85" s="20"/>
      <c r="D85" s="23"/>
      <c r="E85" s="27">
        <v>2360.93</v>
      </c>
      <c r="F85" s="28"/>
    </row>
    <row r="86" spans="1:6" ht="18" customHeight="1" thickBot="1">
      <c r="A86" s="26"/>
      <c r="B86" s="21" t="s">
        <v>186</v>
      </c>
      <c r="C86" s="20"/>
      <c r="D86" s="23"/>
      <c r="E86" s="27">
        <v>3898</v>
      </c>
      <c r="F86" s="28"/>
    </row>
    <row r="87" spans="1:6" ht="18" customHeight="1" thickBot="1">
      <c r="A87" s="26"/>
      <c r="B87" s="21" t="s">
        <v>185</v>
      </c>
      <c r="C87" s="20"/>
      <c r="D87" s="23"/>
      <c r="E87" s="27">
        <v>22.2</v>
      </c>
      <c r="F87" s="28"/>
    </row>
    <row r="88" spans="1:6" ht="15.75" customHeight="1" thickBot="1">
      <c r="A88" s="26"/>
      <c r="B88" s="21" t="s">
        <v>184</v>
      </c>
      <c r="C88" s="20"/>
      <c r="D88" s="23"/>
      <c r="E88" s="27">
        <v>59.49</v>
      </c>
      <c r="F88" s="28"/>
    </row>
    <row r="89" spans="1:6" ht="15.75" customHeight="1" thickBot="1">
      <c r="A89" s="26"/>
      <c r="B89" s="21" t="s">
        <v>183</v>
      </c>
      <c r="C89" s="20"/>
      <c r="D89" s="23"/>
      <c r="E89" s="27">
        <v>25.5</v>
      </c>
      <c r="F89" s="28"/>
    </row>
    <row r="90" spans="1:6" ht="15.75" customHeight="1" thickBot="1">
      <c r="A90" s="26"/>
      <c r="B90" s="21" t="s">
        <v>37</v>
      </c>
      <c r="C90" s="20"/>
      <c r="D90" s="23"/>
      <c r="E90" s="27">
        <v>3.59</v>
      </c>
      <c r="F90" s="28"/>
    </row>
    <row r="91" spans="1:6" ht="15.75" customHeight="1" thickBot="1">
      <c r="A91" s="26"/>
      <c r="B91" s="21" t="s">
        <v>182</v>
      </c>
      <c r="C91" s="20"/>
      <c r="D91" s="23"/>
      <c r="E91" s="27">
        <v>49.58</v>
      </c>
      <c r="F91" s="28"/>
    </row>
    <row r="92" spans="1:6" ht="15.75" customHeight="1" thickBot="1">
      <c r="A92" s="26"/>
      <c r="B92" s="21" t="s">
        <v>181</v>
      </c>
      <c r="C92" s="20"/>
      <c r="D92" s="23"/>
      <c r="E92" s="27">
        <v>991.53</v>
      </c>
      <c r="F92" s="28"/>
    </row>
    <row r="93" spans="1:6" ht="15.75" customHeight="1" thickBot="1">
      <c r="A93" s="26"/>
      <c r="B93" s="21" t="s">
        <v>35</v>
      </c>
      <c r="C93" s="20"/>
      <c r="D93" s="23"/>
      <c r="E93" s="27">
        <v>11.96</v>
      </c>
      <c r="F93" s="28"/>
    </row>
    <row r="94" spans="1:6" ht="18.75" customHeight="1" thickBot="1">
      <c r="A94" s="26"/>
      <c r="B94" s="21" t="s">
        <v>180</v>
      </c>
      <c r="C94" s="20"/>
      <c r="D94" s="23"/>
      <c r="E94" s="27">
        <v>774.41</v>
      </c>
      <c r="F94" s="28"/>
    </row>
    <row r="95" spans="1:6" ht="15.75" customHeight="1" thickBot="1">
      <c r="A95" s="26"/>
      <c r="B95" s="21" t="s">
        <v>179</v>
      </c>
      <c r="C95" s="20"/>
      <c r="D95" s="23"/>
      <c r="E95" s="27">
        <v>18</v>
      </c>
      <c r="F95" s="28"/>
    </row>
    <row r="96" spans="1:6" ht="15.75" customHeight="1" thickBot="1">
      <c r="A96" s="26"/>
      <c r="B96" s="21" t="s">
        <v>178</v>
      </c>
      <c r="C96" s="20"/>
      <c r="D96" s="23"/>
      <c r="E96" s="27">
        <v>72.9</v>
      </c>
      <c r="F96" s="28"/>
    </row>
    <row r="97" spans="1:6" ht="15.75" customHeight="1" thickBot="1">
      <c r="A97" s="26"/>
      <c r="B97" s="21" t="s">
        <v>177</v>
      </c>
      <c r="C97" s="20"/>
      <c r="D97" s="23"/>
      <c r="E97" s="27">
        <v>144</v>
      </c>
      <c r="F97" s="28"/>
    </row>
    <row r="98" spans="1:6" ht="15.75" customHeight="1" thickBot="1">
      <c r="A98" s="26"/>
      <c r="B98" s="21" t="s">
        <v>87</v>
      </c>
      <c r="C98" s="20"/>
      <c r="D98" s="23"/>
      <c r="E98" s="27">
        <v>99.15</v>
      </c>
      <c r="F98" s="28"/>
    </row>
    <row r="99" spans="1:6" ht="15.75" customHeight="1" thickBot="1">
      <c r="A99" s="26"/>
      <c r="B99" s="21" t="s">
        <v>176</v>
      </c>
      <c r="C99" s="20"/>
      <c r="D99" s="23"/>
      <c r="E99" s="27">
        <v>99.15</v>
      </c>
      <c r="F99" s="28"/>
    </row>
    <row r="100" spans="1:6" ht="15.75" customHeight="1" thickBot="1">
      <c r="A100" s="26"/>
      <c r="B100" s="21" t="s">
        <v>175</v>
      </c>
      <c r="C100" s="20"/>
      <c r="D100" s="23"/>
      <c r="E100" s="27">
        <v>332.16</v>
      </c>
      <c r="F100" s="28"/>
    </row>
    <row r="101" spans="1:6" ht="15.75" customHeight="1" thickBot="1">
      <c r="A101" s="26"/>
      <c r="B101" s="21" t="s">
        <v>174</v>
      </c>
      <c r="C101" s="20"/>
      <c r="D101" s="23"/>
      <c r="E101" s="27">
        <v>27.74</v>
      </c>
      <c r="F101" s="28"/>
    </row>
    <row r="102" spans="1:6" ht="15.75" customHeight="1" thickBot="1">
      <c r="A102" s="26"/>
      <c r="B102" s="21" t="s">
        <v>173</v>
      </c>
      <c r="C102" s="20"/>
      <c r="D102" s="23"/>
      <c r="E102" s="27">
        <v>49.59</v>
      </c>
      <c r="F102" s="28"/>
    </row>
    <row r="103" spans="1:6" ht="15.75" customHeight="1" thickBot="1">
      <c r="A103" s="26"/>
      <c r="B103" s="21" t="s">
        <v>172</v>
      </c>
      <c r="C103" s="20"/>
      <c r="D103" s="23"/>
      <c r="E103" s="27">
        <v>109.96</v>
      </c>
      <c r="F103" s="28"/>
    </row>
    <row r="104" spans="1:6" ht="15.75" customHeight="1" thickBot="1">
      <c r="A104" s="22"/>
      <c r="B104" s="21" t="s">
        <v>171</v>
      </c>
      <c r="C104" s="20"/>
      <c r="D104" s="23"/>
      <c r="E104" s="39">
        <v>41.52</v>
      </c>
      <c r="F104" s="28"/>
    </row>
    <row r="105" spans="1:6" ht="15.75" customHeight="1" thickBot="1">
      <c r="A105" s="26"/>
      <c r="B105" s="21" t="s">
        <v>170</v>
      </c>
      <c r="C105" s="20"/>
      <c r="D105" s="23"/>
      <c r="E105" s="27">
        <v>54.56</v>
      </c>
      <c r="F105" s="28"/>
    </row>
    <row r="106" spans="1:6" ht="15.75" customHeight="1" thickBot="1">
      <c r="A106" s="26"/>
      <c r="B106" s="21" t="s">
        <v>169</v>
      </c>
      <c r="C106" s="20"/>
      <c r="D106" s="23"/>
      <c r="E106" s="27">
        <v>209.32</v>
      </c>
      <c r="F106" s="28"/>
    </row>
    <row r="107" spans="1:6" ht="15.75" customHeight="1" thickBot="1">
      <c r="A107" s="26"/>
      <c r="B107" s="21" t="s">
        <v>168</v>
      </c>
      <c r="C107" s="20"/>
      <c r="D107" s="23"/>
      <c r="E107" s="27">
        <v>59.06</v>
      </c>
      <c r="F107" s="28"/>
    </row>
    <row r="108" spans="1:6" ht="16.5" thickBot="1">
      <c r="A108" s="26"/>
      <c r="B108" s="21" t="s">
        <v>167</v>
      </c>
      <c r="C108" s="20"/>
      <c r="D108" s="23"/>
      <c r="E108" s="27">
        <v>36</v>
      </c>
      <c r="F108" s="28"/>
    </row>
    <row r="109" spans="1:6" ht="15.75" customHeight="1" thickBot="1">
      <c r="A109" s="26"/>
      <c r="B109" s="21" t="s">
        <v>166</v>
      </c>
      <c r="C109" s="20"/>
      <c r="D109" s="23"/>
      <c r="E109" s="27">
        <v>147.45</v>
      </c>
      <c r="F109" s="28"/>
    </row>
    <row r="110" spans="1:6" ht="15.75" customHeight="1" thickBot="1">
      <c r="A110" s="26"/>
      <c r="B110" s="21" t="s">
        <v>165</v>
      </c>
      <c r="C110" s="20"/>
      <c r="D110" s="23"/>
      <c r="E110" s="27">
        <v>36</v>
      </c>
      <c r="F110" s="28"/>
    </row>
    <row r="111" spans="1:6" ht="15.75" customHeight="1" thickBot="1">
      <c r="A111" s="26"/>
      <c r="B111" s="21" t="s">
        <v>106</v>
      </c>
      <c r="C111" s="20"/>
      <c r="D111" s="23"/>
      <c r="E111" s="27">
        <v>269.49</v>
      </c>
      <c r="F111" s="28"/>
    </row>
    <row r="112" spans="1:6" ht="16.5" thickBot="1">
      <c r="A112" s="26"/>
      <c r="B112" s="21" t="s">
        <v>105</v>
      </c>
      <c r="C112" s="20"/>
      <c r="D112" s="23"/>
      <c r="E112" s="27">
        <v>40.43</v>
      </c>
      <c r="F112" s="28"/>
    </row>
    <row r="113" spans="1:6" ht="15.75" customHeight="1" thickBot="1">
      <c r="A113" s="26"/>
      <c r="B113" s="21" t="s">
        <v>94</v>
      </c>
      <c r="C113" s="20"/>
      <c r="D113" s="23"/>
      <c r="E113" s="27">
        <v>79.49</v>
      </c>
      <c r="F113" s="28"/>
    </row>
    <row r="114" spans="1:6" ht="18.75" customHeight="1" thickBot="1">
      <c r="A114" s="26"/>
      <c r="B114" s="21" t="s">
        <v>164</v>
      </c>
      <c r="C114" s="20"/>
      <c r="D114" s="23"/>
      <c r="E114" s="27">
        <v>258.12</v>
      </c>
      <c r="F114" s="28"/>
    </row>
    <row r="115" spans="1:6" ht="16.5" thickBot="1">
      <c r="A115" s="26"/>
      <c r="B115" s="21" t="s">
        <v>163</v>
      </c>
      <c r="C115" s="20"/>
      <c r="D115" s="23"/>
      <c r="E115" s="27">
        <v>20.21</v>
      </c>
      <c r="F115" s="28"/>
    </row>
    <row r="116" spans="1:6" ht="15.75" customHeight="1" thickBot="1">
      <c r="A116" s="26"/>
      <c r="B116" s="21" t="s">
        <v>162</v>
      </c>
      <c r="C116" s="20"/>
      <c r="D116" s="23"/>
      <c r="E116" s="27">
        <v>550.85</v>
      </c>
      <c r="F116" s="28"/>
    </row>
    <row r="117" spans="1:6" ht="15.75" customHeight="1" thickBot="1">
      <c r="A117" s="26"/>
      <c r="B117" s="21" t="s">
        <v>161</v>
      </c>
      <c r="C117" s="20"/>
      <c r="D117" s="23"/>
      <c r="E117" s="27">
        <v>106.78</v>
      </c>
      <c r="F117" s="28"/>
    </row>
    <row r="118" spans="1:6" ht="15.75" customHeight="1" thickBot="1">
      <c r="A118" s="22"/>
      <c r="B118" s="21" t="s">
        <v>160</v>
      </c>
      <c r="C118" s="20"/>
      <c r="D118" s="23"/>
      <c r="E118" s="39">
        <v>939.66</v>
      </c>
      <c r="F118" s="28"/>
    </row>
    <row r="119" spans="1:6" ht="15.75" customHeight="1" thickBot="1">
      <c r="A119" s="26"/>
      <c r="B119" s="21" t="s">
        <v>104</v>
      </c>
      <c r="C119" s="20"/>
      <c r="D119" s="23"/>
      <c r="E119" s="27">
        <v>3.59</v>
      </c>
      <c r="F119" s="28"/>
    </row>
    <row r="120" spans="1:6" ht="15.75" customHeight="1" thickBot="1">
      <c r="A120" s="26"/>
      <c r="B120" s="21" t="s">
        <v>83</v>
      </c>
      <c r="C120" s="20"/>
      <c r="D120" s="23"/>
      <c r="E120" s="27">
        <v>23.91</v>
      </c>
      <c r="F120" s="28"/>
    </row>
    <row r="121" spans="1:6" ht="15.75" customHeight="1" thickBot="1">
      <c r="A121" s="26"/>
      <c r="B121" s="21" t="s">
        <v>97</v>
      </c>
      <c r="C121" s="20"/>
      <c r="D121" s="23"/>
      <c r="E121" s="27">
        <v>8.9</v>
      </c>
      <c r="F121" s="28"/>
    </row>
    <row r="122" spans="1:6" ht="15.75" customHeight="1" thickBot="1">
      <c r="A122" s="22"/>
      <c r="B122" s="21" t="s">
        <v>159</v>
      </c>
      <c r="C122" s="20"/>
      <c r="D122" s="23"/>
      <c r="E122" s="39">
        <v>134.75</v>
      </c>
      <c r="F122" s="28"/>
    </row>
    <row r="123" spans="1:6" ht="15.75" customHeight="1" thickBot="1">
      <c r="A123" s="26"/>
      <c r="B123" s="21" t="s">
        <v>158</v>
      </c>
      <c r="C123" s="20"/>
      <c r="D123" s="23"/>
      <c r="E123" s="27">
        <v>134.75</v>
      </c>
      <c r="F123" s="28"/>
    </row>
    <row r="124" spans="1:6" ht="15.75" customHeight="1" thickBot="1">
      <c r="A124" s="26"/>
      <c r="B124" s="38" t="s">
        <v>30</v>
      </c>
      <c r="C124" s="37"/>
      <c r="D124" s="25"/>
      <c r="E124" s="27">
        <f>1044.34+72.03+76.44+17.47+18.8+46.85+28.8</f>
        <v>1304.7299999999998</v>
      </c>
      <c r="F124" s="28"/>
    </row>
    <row r="125" spans="1:6" ht="15.75" customHeight="1" thickBot="1">
      <c r="A125" s="26" t="s">
        <v>34</v>
      </c>
      <c r="B125" s="21" t="s">
        <v>33</v>
      </c>
      <c r="C125" s="20"/>
      <c r="D125" s="23"/>
      <c r="E125" s="27"/>
      <c r="F125" s="28"/>
    </row>
    <row r="126" spans="1:6" ht="15.75" customHeight="1" thickBot="1">
      <c r="A126" s="26"/>
      <c r="B126" s="21" t="s">
        <v>93</v>
      </c>
      <c r="C126" s="20"/>
      <c r="D126" s="23"/>
      <c r="E126" s="27">
        <v>4298.81</v>
      </c>
      <c r="F126" s="28"/>
    </row>
    <row r="127" spans="1:6" ht="15.75" customHeight="1" thickBot="1">
      <c r="A127" s="26"/>
      <c r="B127" s="21" t="s">
        <v>157</v>
      </c>
      <c r="C127" s="20"/>
      <c r="D127" s="23"/>
      <c r="E127" s="27">
        <v>147.29</v>
      </c>
      <c r="F127" s="28"/>
    </row>
    <row r="128" spans="1:6" ht="15.75" customHeight="1" thickBot="1">
      <c r="A128" s="26"/>
      <c r="B128" s="21" t="s">
        <v>92</v>
      </c>
      <c r="C128" s="20"/>
      <c r="D128" s="23"/>
      <c r="E128" s="27">
        <v>294.21</v>
      </c>
      <c r="F128" s="28"/>
    </row>
    <row r="129" spans="1:6" ht="15.75" customHeight="1" thickBot="1">
      <c r="A129" s="26"/>
      <c r="B129" s="21" t="s">
        <v>32</v>
      </c>
      <c r="C129" s="20"/>
      <c r="D129" s="23"/>
      <c r="E129" s="27">
        <v>232.2</v>
      </c>
      <c r="F129" s="28"/>
    </row>
    <row r="130" spans="1:6" ht="15.75" customHeight="1" thickBot="1">
      <c r="A130" s="26"/>
      <c r="B130" s="21" t="s">
        <v>156</v>
      </c>
      <c r="C130" s="20"/>
      <c r="D130" s="23"/>
      <c r="E130" s="27">
        <v>103.66</v>
      </c>
      <c r="F130" s="28"/>
    </row>
    <row r="131" spans="1:6" ht="15.75" customHeight="1" thickBot="1">
      <c r="A131" s="26"/>
      <c r="B131" s="21" t="s">
        <v>91</v>
      </c>
      <c r="C131" s="20"/>
      <c r="D131" s="23"/>
      <c r="E131" s="27">
        <v>191.44</v>
      </c>
      <c r="F131" s="28"/>
    </row>
    <row r="132" spans="1:6" ht="15.75" customHeight="1" thickBot="1">
      <c r="A132" s="26"/>
      <c r="B132" s="21" t="s">
        <v>90</v>
      </c>
      <c r="C132" s="20"/>
      <c r="D132" s="23"/>
      <c r="E132" s="27">
        <v>120.77</v>
      </c>
      <c r="F132" s="28"/>
    </row>
    <row r="133" spans="1:6" ht="15.75" customHeight="1" thickBot="1">
      <c r="A133" s="26"/>
      <c r="B133" s="21" t="s">
        <v>155</v>
      </c>
      <c r="C133" s="20"/>
      <c r="D133" s="23"/>
      <c r="E133" s="27">
        <v>82.78</v>
      </c>
      <c r="F133" s="28"/>
    </row>
    <row r="134" spans="1:6" ht="15.75" customHeight="1" thickBot="1">
      <c r="A134" s="26"/>
      <c r="B134" s="21" t="s">
        <v>154</v>
      </c>
      <c r="C134" s="20"/>
      <c r="D134" s="23"/>
      <c r="E134" s="27">
        <v>410</v>
      </c>
      <c r="F134" s="28"/>
    </row>
    <row r="135" spans="1:6" ht="15.75" customHeight="1" thickBot="1">
      <c r="A135" s="26"/>
      <c r="B135" s="21" t="s">
        <v>86</v>
      </c>
      <c r="C135" s="20"/>
      <c r="D135" s="23"/>
      <c r="E135" s="27">
        <v>15</v>
      </c>
      <c r="F135" s="28"/>
    </row>
    <row r="136" spans="1:6" ht="15.75" customHeight="1" thickBot="1">
      <c r="A136" s="26"/>
      <c r="B136" s="21" t="s">
        <v>153</v>
      </c>
      <c r="C136" s="20"/>
      <c r="D136" s="23"/>
      <c r="E136" s="27">
        <v>77.75</v>
      </c>
      <c r="F136" s="28"/>
    </row>
    <row r="137" spans="1:6" ht="15.75" customHeight="1" thickBot="1">
      <c r="A137" s="26"/>
      <c r="B137" s="21" t="s">
        <v>152</v>
      </c>
      <c r="C137" s="20"/>
      <c r="D137" s="23"/>
      <c r="E137" s="27">
        <v>60.5</v>
      </c>
      <c r="F137" s="28"/>
    </row>
    <row r="138" spans="1:6" ht="15.75" customHeight="1" thickBot="1">
      <c r="A138" s="26"/>
      <c r="B138" s="21" t="s">
        <v>151</v>
      </c>
      <c r="C138" s="20"/>
      <c r="D138" s="23"/>
      <c r="E138" s="27">
        <v>59</v>
      </c>
      <c r="F138" s="28"/>
    </row>
    <row r="139" spans="1:6" ht="15.75" customHeight="1" thickBot="1">
      <c r="A139" s="26"/>
      <c r="B139" s="21" t="s">
        <v>85</v>
      </c>
      <c r="C139" s="20"/>
      <c r="D139" s="23"/>
      <c r="E139" s="27">
        <v>38.5</v>
      </c>
      <c r="F139" s="28"/>
    </row>
    <row r="140" spans="1:6" ht="15.75" customHeight="1" thickBot="1">
      <c r="A140" s="26"/>
      <c r="B140" s="21" t="s">
        <v>31</v>
      </c>
      <c r="C140" s="20"/>
      <c r="D140" s="23"/>
      <c r="E140" s="27">
        <v>497.8</v>
      </c>
      <c r="F140" s="28"/>
    </row>
    <row r="141" spans="1:6" ht="15.75" customHeight="1" thickBot="1">
      <c r="A141" s="26"/>
      <c r="B141" s="21" t="s">
        <v>150</v>
      </c>
      <c r="C141" s="20"/>
      <c r="D141" s="23"/>
      <c r="E141" s="27">
        <v>180</v>
      </c>
      <c r="F141" s="28"/>
    </row>
    <row r="142" spans="1:6" ht="15.75" customHeight="1" thickBot="1">
      <c r="A142" s="26"/>
      <c r="B142" s="21" t="s">
        <v>149</v>
      </c>
      <c r="C142" s="20"/>
      <c r="D142" s="23"/>
      <c r="E142" s="27">
        <v>11</v>
      </c>
      <c r="F142" s="28"/>
    </row>
    <row r="143" spans="1:6" ht="15.75" customHeight="1" thickBot="1">
      <c r="A143" s="26"/>
      <c r="B143" s="21" t="s">
        <v>148</v>
      </c>
      <c r="C143" s="20"/>
      <c r="D143" s="23"/>
      <c r="E143" s="27">
        <v>15</v>
      </c>
      <c r="F143" s="28"/>
    </row>
    <row r="144" spans="1:6" ht="15.75" customHeight="1" thickBot="1">
      <c r="A144" s="26"/>
      <c r="B144" s="21" t="s">
        <v>147</v>
      </c>
      <c r="C144" s="20"/>
      <c r="D144" s="23"/>
      <c r="E144" s="27">
        <v>44</v>
      </c>
      <c r="F144" s="28"/>
    </row>
    <row r="145" spans="1:6" ht="15.75" customHeight="1" thickBot="1">
      <c r="A145" s="26"/>
      <c r="B145" s="21" t="s">
        <v>98</v>
      </c>
      <c r="C145" s="20"/>
      <c r="D145" s="23"/>
      <c r="E145" s="27">
        <v>877.12</v>
      </c>
      <c r="F145" s="28"/>
    </row>
    <row r="146" spans="1:6" ht="15.75" customHeight="1" thickBot="1">
      <c r="A146" s="26"/>
      <c r="B146" s="21" t="s">
        <v>146</v>
      </c>
      <c r="C146" s="20"/>
      <c r="D146" s="23"/>
      <c r="E146" s="27">
        <v>124</v>
      </c>
      <c r="F146" s="28"/>
    </row>
    <row r="147" spans="1:6" ht="15.75" customHeight="1" thickBot="1">
      <c r="A147" s="26"/>
      <c r="B147" s="89" t="s">
        <v>145</v>
      </c>
      <c r="C147" s="88"/>
      <c r="D147" s="87"/>
      <c r="E147" s="75">
        <v>101</v>
      </c>
      <c r="F147" s="28"/>
    </row>
    <row r="148" spans="1:6" ht="15.75" customHeight="1" thickBot="1">
      <c r="A148" s="26"/>
      <c r="B148" s="89" t="s">
        <v>144</v>
      </c>
      <c r="C148" s="88"/>
      <c r="D148" s="87"/>
      <c r="E148" s="75">
        <v>62</v>
      </c>
      <c r="F148" s="28"/>
    </row>
    <row r="149" spans="1:6" ht="18" customHeight="1" thickBot="1">
      <c r="A149" s="26"/>
      <c r="B149" s="21" t="s">
        <v>143</v>
      </c>
      <c r="C149" s="20"/>
      <c r="D149" s="23"/>
      <c r="E149" s="27">
        <v>202</v>
      </c>
      <c r="F149" s="28"/>
    </row>
    <row r="150" spans="1:6" ht="15.75" customHeight="1" thickBot="1">
      <c r="A150" s="26"/>
      <c r="B150" s="21" t="s">
        <v>142</v>
      </c>
      <c r="C150" s="20"/>
      <c r="D150" s="23"/>
      <c r="E150" s="27">
        <v>124</v>
      </c>
      <c r="F150" s="28"/>
    </row>
    <row r="151" spans="1:6" ht="15.75" customHeight="1" thickBot="1">
      <c r="A151" s="26"/>
      <c r="B151" s="21" t="s">
        <v>141</v>
      </c>
      <c r="C151" s="20"/>
      <c r="D151" s="23"/>
      <c r="E151" s="27">
        <v>18</v>
      </c>
      <c r="F151" s="28"/>
    </row>
    <row r="152" spans="1:6" ht="15.75" customHeight="1" thickBot="1">
      <c r="A152" s="26"/>
      <c r="B152" s="21" t="s">
        <v>140</v>
      </c>
      <c r="C152" s="20"/>
      <c r="D152" s="23"/>
      <c r="E152" s="27">
        <v>132</v>
      </c>
      <c r="F152" s="28"/>
    </row>
    <row r="153" spans="1:6" ht="15.75" customHeight="1" thickBot="1">
      <c r="A153" s="26"/>
      <c r="B153" s="21" t="s">
        <v>139</v>
      </c>
      <c r="C153" s="20"/>
      <c r="D153" s="23"/>
      <c r="E153" s="27">
        <v>210</v>
      </c>
      <c r="F153" s="28"/>
    </row>
    <row r="154" spans="1:6" ht="18.75" customHeight="1" thickBot="1">
      <c r="A154" s="26"/>
      <c r="B154" s="21" t="s">
        <v>138</v>
      </c>
      <c r="C154" s="20"/>
      <c r="D154" s="23"/>
      <c r="E154" s="27">
        <v>630</v>
      </c>
      <c r="F154" s="28"/>
    </row>
    <row r="155" spans="1:6" ht="15.75" customHeight="1" thickBot="1">
      <c r="A155" s="26"/>
      <c r="B155" s="21" t="s">
        <v>137</v>
      </c>
      <c r="C155" s="20"/>
      <c r="D155" s="23"/>
      <c r="E155" s="27">
        <v>83</v>
      </c>
      <c r="F155" s="28"/>
    </row>
    <row r="156" spans="1:6" ht="15.75" customHeight="1" thickBot="1">
      <c r="A156" s="26"/>
      <c r="B156" s="21" t="s">
        <v>136</v>
      </c>
      <c r="C156" s="20"/>
      <c r="D156" s="23"/>
      <c r="E156" s="27">
        <v>192</v>
      </c>
      <c r="F156" s="28"/>
    </row>
    <row r="157" spans="1:6" ht="15.75" customHeight="1" thickBot="1">
      <c r="A157" s="26"/>
      <c r="B157" s="21" t="s">
        <v>135</v>
      </c>
      <c r="C157" s="20"/>
      <c r="D157" s="23"/>
      <c r="E157" s="27">
        <v>130</v>
      </c>
      <c r="F157" s="28"/>
    </row>
    <row r="158" spans="1:6" ht="15.75" customHeight="1" thickBot="1">
      <c r="A158" s="26"/>
      <c r="B158" s="21" t="s">
        <v>134</v>
      </c>
      <c r="C158" s="20"/>
      <c r="D158" s="23"/>
      <c r="E158" s="27">
        <v>417</v>
      </c>
      <c r="F158" s="28"/>
    </row>
    <row r="159" spans="1:6" ht="15.75" customHeight="1" thickBot="1">
      <c r="A159" s="26"/>
      <c r="B159" s="21" t="s">
        <v>133</v>
      </c>
      <c r="C159" s="20"/>
      <c r="D159" s="23"/>
      <c r="E159" s="27">
        <v>747</v>
      </c>
      <c r="F159" s="28"/>
    </row>
    <row r="160" spans="1:6" ht="15.75" customHeight="1" thickBot="1">
      <c r="A160" s="26"/>
      <c r="B160" s="21" t="s">
        <v>132</v>
      </c>
      <c r="C160" s="20"/>
      <c r="D160" s="23"/>
      <c r="E160" s="27">
        <v>94.92</v>
      </c>
      <c r="F160" s="28"/>
    </row>
    <row r="161" spans="1:6" ht="15.75" customHeight="1" thickBot="1">
      <c r="A161" s="22"/>
      <c r="B161" s="21" t="s">
        <v>131</v>
      </c>
      <c r="C161" s="20"/>
      <c r="D161" s="23"/>
      <c r="E161" s="39">
        <v>332.2</v>
      </c>
      <c r="F161" s="28"/>
    </row>
    <row r="162" spans="1:6" ht="15.75" customHeight="1" thickBot="1">
      <c r="A162" s="26"/>
      <c r="B162" s="21" t="s">
        <v>130</v>
      </c>
      <c r="C162" s="20"/>
      <c r="D162" s="23"/>
      <c r="E162" s="27">
        <v>12.58</v>
      </c>
      <c r="F162" s="28"/>
    </row>
    <row r="163" spans="1:6" ht="15.75" customHeight="1" thickBot="1">
      <c r="A163" s="26"/>
      <c r="B163" s="21" t="s">
        <v>88</v>
      </c>
      <c r="C163" s="20"/>
      <c r="D163" s="23"/>
      <c r="E163" s="27">
        <v>13.53</v>
      </c>
      <c r="F163" s="28"/>
    </row>
    <row r="164" spans="1:6" ht="15.75" customHeight="1" thickBot="1">
      <c r="A164" s="26"/>
      <c r="B164" s="21" t="s">
        <v>129</v>
      </c>
      <c r="C164" s="20"/>
      <c r="D164" s="23"/>
      <c r="E164" s="27">
        <v>171.06</v>
      </c>
      <c r="F164" s="28"/>
    </row>
    <row r="165" spans="1:6" ht="15.75" customHeight="1" thickBot="1">
      <c r="A165" s="26"/>
      <c r="B165" s="21" t="s">
        <v>128</v>
      </c>
      <c r="C165" s="20"/>
      <c r="D165" s="23"/>
      <c r="E165" s="27">
        <v>278.26</v>
      </c>
      <c r="F165" s="28"/>
    </row>
    <row r="166" spans="1:6" ht="15.75" customHeight="1" thickBot="1">
      <c r="A166" s="22"/>
      <c r="B166" s="21" t="s">
        <v>127</v>
      </c>
      <c r="C166" s="20"/>
      <c r="D166" s="23"/>
      <c r="E166" s="39">
        <v>16.27</v>
      </c>
      <c r="F166" s="28"/>
    </row>
    <row r="167" spans="1:6" ht="15.75" customHeight="1" thickBot="1">
      <c r="A167" s="26"/>
      <c r="B167" s="21" t="s">
        <v>126</v>
      </c>
      <c r="C167" s="20"/>
      <c r="D167" s="23"/>
      <c r="E167" s="27">
        <v>23.86</v>
      </c>
      <c r="F167" s="28"/>
    </row>
    <row r="168" spans="1:6" ht="15.75" customHeight="1" thickBot="1">
      <c r="A168" s="26"/>
      <c r="B168" s="21" t="s">
        <v>125</v>
      </c>
      <c r="C168" s="20"/>
      <c r="D168" s="23"/>
      <c r="E168" s="27">
        <v>41.95</v>
      </c>
      <c r="F168" s="28"/>
    </row>
    <row r="169" spans="1:6" ht="15.75" customHeight="1" thickBot="1">
      <c r="A169" s="26"/>
      <c r="B169" s="21" t="s">
        <v>89</v>
      </c>
      <c r="C169" s="20"/>
      <c r="D169" s="23"/>
      <c r="E169" s="27">
        <v>18.27</v>
      </c>
      <c r="F169" s="28"/>
    </row>
    <row r="170" spans="1:6" ht="15.75" customHeight="1" thickBot="1">
      <c r="A170" s="26"/>
      <c r="B170" s="21" t="s">
        <v>124</v>
      </c>
      <c r="C170" s="20"/>
      <c r="D170" s="23"/>
      <c r="E170" s="27">
        <v>27.13</v>
      </c>
      <c r="F170" s="28"/>
    </row>
    <row r="171" spans="1:6" ht="15.75" customHeight="1" thickBot="1">
      <c r="A171" s="26"/>
      <c r="B171" s="21" t="s">
        <v>123</v>
      </c>
      <c r="C171" s="20"/>
      <c r="D171" s="23"/>
      <c r="E171" s="27">
        <v>20.88</v>
      </c>
      <c r="F171" s="28"/>
    </row>
    <row r="172" spans="1:6" ht="15.75" customHeight="1" thickBot="1">
      <c r="A172" s="26"/>
      <c r="B172" s="21" t="s">
        <v>122</v>
      </c>
      <c r="C172" s="20"/>
      <c r="D172" s="23"/>
      <c r="E172" s="27">
        <v>31.32</v>
      </c>
      <c r="F172" s="28"/>
    </row>
    <row r="173" spans="1:6" ht="15.75" customHeight="1" thickBot="1">
      <c r="A173" s="26"/>
      <c r="B173" s="38" t="s">
        <v>30</v>
      </c>
      <c r="C173" s="37"/>
      <c r="D173" s="25"/>
      <c r="E173" s="27">
        <v>1788.84</v>
      </c>
      <c r="F173" s="28"/>
    </row>
    <row r="174" spans="1:6" ht="15.75" customHeight="1" thickBot="1">
      <c r="A174" s="26" t="s">
        <v>29</v>
      </c>
      <c r="B174" s="21" t="s">
        <v>28</v>
      </c>
      <c r="C174" s="20"/>
      <c r="D174" s="23"/>
      <c r="E174" s="27"/>
      <c r="F174" s="28"/>
    </row>
    <row r="175" spans="1:6" ht="15.75" customHeight="1" thickBot="1">
      <c r="A175" s="24"/>
      <c r="B175" s="21" t="s">
        <v>103</v>
      </c>
      <c r="C175" s="20"/>
      <c r="D175" s="23"/>
      <c r="E175" s="27">
        <v>3588</v>
      </c>
      <c r="F175" s="28"/>
    </row>
    <row r="176" spans="1:6" ht="18.75" customHeight="1" thickBot="1">
      <c r="A176" s="24"/>
      <c r="B176" s="21" t="s">
        <v>102</v>
      </c>
      <c r="C176" s="20"/>
      <c r="D176" s="23"/>
      <c r="E176" s="27">
        <v>906.8</v>
      </c>
      <c r="F176" s="28"/>
    </row>
    <row r="177" spans="1:6" ht="15.75" customHeight="1" thickBot="1">
      <c r="A177" s="24"/>
      <c r="B177" s="21" t="s">
        <v>101</v>
      </c>
      <c r="C177" s="20"/>
      <c r="D177" s="23"/>
      <c r="E177" s="27">
        <v>836</v>
      </c>
      <c r="F177" s="28"/>
    </row>
    <row r="178" spans="1:6" ht="15.75" customHeight="1" thickBot="1">
      <c r="A178" s="24"/>
      <c r="B178" s="21" t="s">
        <v>121</v>
      </c>
      <c r="C178" s="20"/>
      <c r="D178" s="23"/>
      <c r="E178" s="27">
        <v>245</v>
      </c>
      <c r="F178" s="28"/>
    </row>
    <row r="179" spans="1:6" ht="15.75" customHeight="1" thickBot="1">
      <c r="A179" s="24"/>
      <c r="B179" s="21" t="s">
        <v>120</v>
      </c>
      <c r="C179" s="20"/>
      <c r="D179" s="23"/>
      <c r="E179" s="27">
        <v>1232.28</v>
      </c>
      <c r="F179" s="28"/>
    </row>
    <row r="180" spans="1:6" ht="15.75" customHeight="1" thickBot="1">
      <c r="A180" s="24"/>
      <c r="B180" s="21" t="s">
        <v>119</v>
      </c>
      <c r="C180" s="20"/>
      <c r="D180" s="23"/>
      <c r="E180" s="27">
        <v>678.24</v>
      </c>
      <c r="F180" s="28"/>
    </row>
    <row r="181" spans="1:6" ht="15.75" customHeight="1" thickBot="1">
      <c r="A181" s="24"/>
      <c r="B181" s="21" t="s">
        <v>118</v>
      </c>
      <c r="C181" s="20"/>
      <c r="D181" s="23"/>
      <c r="E181" s="27">
        <v>977.2</v>
      </c>
      <c r="F181" s="28"/>
    </row>
    <row r="182" spans="1:6" ht="15.75" customHeight="1" thickBot="1">
      <c r="A182" s="24"/>
      <c r="B182" s="38" t="s">
        <v>30</v>
      </c>
      <c r="C182" s="37"/>
      <c r="D182" s="25"/>
      <c r="E182" s="27">
        <v>7817.1</v>
      </c>
      <c r="F182" s="28"/>
    </row>
    <row r="183" spans="1:6" ht="15.75" customHeight="1" thickBot="1">
      <c r="A183" s="24"/>
      <c r="B183" s="21" t="s">
        <v>117</v>
      </c>
      <c r="C183" s="20"/>
      <c r="D183" s="25"/>
      <c r="E183" s="27"/>
      <c r="F183" s="28"/>
    </row>
    <row r="184" spans="1:6" ht="15.75" customHeight="1" thickBot="1">
      <c r="A184" s="98"/>
      <c r="B184" s="69" t="s">
        <v>116</v>
      </c>
      <c r="C184" s="102"/>
      <c r="D184" s="25"/>
      <c r="E184" s="39"/>
      <c r="F184" s="28"/>
    </row>
    <row r="185" spans="1:6" ht="15.75" customHeight="1" thickBot="1">
      <c r="A185" s="24"/>
      <c r="B185" s="21" t="s">
        <v>115</v>
      </c>
      <c r="C185" s="20"/>
      <c r="D185" s="23"/>
      <c r="E185" s="27"/>
      <c r="F185" s="28"/>
    </row>
    <row r="186" spans="1:6" ht="15.75" customHeight="1" thickBot="1">
      <c r="A186" s="26" t="s">
        <v>27</v>
      </c>
      <c r="B186" s="21" t="s">
        <v>26</v>
      </c>
      <c r="C186" s="20"/>
      <c r="D186" s="25"/>
      <c r="E186" s="27">
        <v>2016.49</v>
      </c>
      <c r="F186" s="28"/>
    </row>
    <row r="187" spans="1:6" ht="15.75" customHeight="1" thickBot="1">
      <c r="A187" s="26"/>
      <c r="B187" s="42" t="s">
        <v>25</v>
      </c>
      <c r="C187" s="41"/>
      <c r="D187" s="40"/>
      <c r="E187" s="27"/>
      <c r="F187" s="28"/>
    </row>
    <row r="188" spans="1:6" ht="16.5" thickBot="1">
      <c r="A188" s="26" t="s">
        <v>24</v>
      </c>
      <c r="B188" s="21" t="s">
        <v>114</v>
      </c>
      <c r="C188" s="20"/>
      <c r="D188" s="23"/>
      <c r="E188" s="27"/>
      <c r="F188" s="28"/>
    </row>
    <row r="189" spans="1:6" ht="15.75" customHeight="1" thickBot="1">
      <c r="A189" s="24"/>
      <c r="B189" s="21" t="s">
        <v>113</v>
      </c>
      <c r="C189" s="20"/>
      <c r="D189" s="23"/>
      <c r="E189" s="101">
        <v>28813.56</v>
      </c>
      <c r="F189" s="28"/>
    </row>
    <row r="190" spans="1:6" ht="15.75" customHeight="1" thickBot="1">
      <c r="A190" s="98"/>
      <c r="B190" s="21" t="s">
        <v>112</v>
      </c>
      <c r="C190" s="20"/>
      <c r="D190" s="23"/>
      <c r="E190" s="101">
        <v>315.23</v>
      </c>
      <c r="F190" s="28"/>
    </row>
    <row r="191" spans="1:6" ht="16.5" thickBot="1">
      <c r="A191" s="24"/>
      <c r="B191" s="21" t="s">
        <v>111</v>
      </c>
      <c r="C191" s="20"/>
      <c r="D191" s="23"/>
      <c r="E191" s="101">
        <v>340</v>
      </c>
      <c r="F191" s="28"/>
    </row>
    <row r="192" spans="1:6" ht="15.75" customHeight="1" thickBot="1">
      <c r="A192" s="24"/>
      <c r="B192" s="21" t="s">
        <v>110</v>
      </c>
      <c r="C192" s="20"/>
      <c r="D192" s="23"/>
      <c r="E192" s="101">
        <v>16694.92</v>
      </c>
      <c r="F192" s="28"/>
    </row>
    <row r="193" spans="1:6" ht="15.75" customHeight="1" thickBot="1">
      <c r="A193" s="24"/>
      <c r="B193" s="21" t="s">
        <v>109</v>
      </c>
      <c r="C193" s="20"/>
      <c r="D193" s="23"/>
      <c r="E193" s="101">
        <v>16694.92</v>
      </c>
      <c r="F193" s="28"/>
    </row>
    <row r="194" spans="1:6" ht="15.75" customHeight="1" thickBot="1">
      <c r="A194" s="24"/>
      <c r="B194" s="21" t="s">
        <v>108</v>
      </c>
      <c r="C194" s="20"/>
      <c r="D194" s="23"/>
      <c r="E194" s="101">
        <v>16694.92</v>
      </c>
      <c r="F194" s="28"/>
    </row>
    <row r="195" spans="1:6" ht="15.75" customHeight="1" thickBot="1">
      <c r="A195" s="24"/>
      <c r="B195" s="21" t="s">
        <v>107</v>
      </c>
      <c r="C195" s="20"/>
      <c r="D195" s="23"/>
      <c r="E195" s="101">
        <v>12711.86</v>
      </c>
      <c r="F195" s="28"/>
    </row>
    <row r="196" spans="1:6" ht="31.5" customHeight="1" thickBot="1">
      <c r="A196" s="24"/>
      <c r="B196" s="21" t="s">
        <v>23</v>
      </c>
      <c r="C196" s="20"/>
      <c r="D196" s="23"/>
      <c r="E196" s="27">
        <f>SUM(E32:E195)</f>
        <v>187905.62307859195</v>
      </c>
      <c r="F196" s="18">
        <f>E196/12/23892.5</f>
        <v>0.6553856617438943</v>
      </c>
    </row>
    <row r="197" spans="1:6" ht="15" customHeight="1" thickBot="1">
      <c r="A197" s="24"/>
      <c r="B197" s="36" t="s">
        <v>22</v>
      </c>
      <c r="C197" s="35"/>
      <c r="D197" s="34"/>
      <c r="E197" s="56">
        <f>E196+E29</f>
        <v>778430.2634406677</v>
      </c>
      <c r="F197" s="56">
        <f>F196+F29</f>
        <v>2.715043993724208</v>
      </c>
    </row>
    <row r="198" spans="1:6" ht="16.5" thickBot="1">
      <c r="A198" s="33" t="s">
        <v>21</v>
      </c>
      <c r="B198" s="86" t="s">
        <v>20</v>
      </c>
      <c r="C198" s="85"/>
      <c r="D198" s="84"/>
      <c r="E198" s="29"/>
      <c r="F198" s="28"/>
    </row>
    <row r="199" spans="1:6" ht="15.75" customHeight="1" thickBot="1">
      <c r="A199" s="26" t="s">
        <v>19</v>
      </c>
      <c r="B199" s="21" t="s">
        <v>18</v>
      </c>
      <c r="C199" s="20"/>
      <c r="D199" s="23"/>
      <c r="E199" s="27">
        <v>190051.88112606326</v>
      </c>
      <c r="F199" s="18">
        <f>E199/12/23892.5</f>
        <v>0.6628714768444186</v>
      </c>
    </row>
    <row r="200" spans="1:6" ht="15.75" customHeight="1" thickBot="1">
      <c r="A200" s="26" t="s">
        <v>17</v>
      </c>
      <c r="B200" s="42" t="s">
        <v>16</v>
      </c>
      <c r="C200" s="41"/>
      <c r="D200" s="72"/>
      <c r="E200" s="27">
        <v>7309.32</v>
      </c>
      <c r="F200" s="18">
        <f>E200/12/23892.5</f>
        <v>0.02549377419692372</v>
      </c>
    </row>
    <row r="201" spans="1:6" ht="15.75" customHeight="1" thickBot="1">
      <c r="A201" s="26" t="s">
        <v>15</v>
      </c>
      <c r="B201" s="42" t="s">
        <v>14</v>
      </c>
      <c r="C201" s="41"/>
      <c r="D201" s="72"/>
      <c r="E201" s="27">
        <v>280028.38384081406</v>
      </c>
      <c r="F201" s="18">
        <f>E201/12/23892.5</f>
        <v>0.9766955594182765</v>
      </c>
    </row>
    <row r="202" spans="1:6" ht="15.75" customHeight="1" thickBot="1">
      <c r="A202" s="26" t="s">
        <v>13</v>
      </c>
      <c r="B202" s="42" t="s">
        <v>12</v>
      </c>
      <c r="C202" s="41"/>
      <c r="D202" s="72"/>
      <c r="E202" s="27">
        <v>72381.9</v>
      </c>
      <c r="F202" s="18">
        <f>E202/12/23892.5</f>
        <v>0.2524568379198493</v>
      </c>
    </row>
    <row r="203" spans="1:6" ht="15.75" customHeight="1" thickBot="1">
      <c r="A203" s="22" t="s">
        <v>11</v>
      </c>
      <c r="B203" s="21" t="s">
        <v>10</v>
      </c>
      <c r="C203" s="20"/>
      <c r="D203" s="23"/>
      <c r="E203" s="39">
        <f>F203*12*23892.5</f>
        <v>325584.0308496538</v>
      </c>
      <c r="F203" s="18">
        <f>(F28+F197+F199+F200+F201+F202)*17%</f>
        <v>1.1355865887121266</v>
      </c>
    </row>
    <row r="204" spans="1:6" ht="15.75" customHeight="1" thickBot="1">
      <c r="A204" s="24"/>
      <c r="B204" s="83" t="s">
        <v>9</v>
      </c>
      <c r="C204" s="82"/>
      <c r="D204" s="81"/>
      <c r="E204" s="80">
        <f>SUM(E199:E203)</f>
        <v>875355.5158165311</v>
      </c>
      <c r="F204" s="80">
        <f>SUM(F199:F203)</f>
        <v>3.0531042370915946</v>
      </c>
    </row>
    <row r="205" spans="1:6" ht="15.75" customHeight="1" thickBot="1">
      <c r="A205" s="24"/>
      <c r="B205" s="21" t="s">
        <v>8</v>
      </c>
      <c r="C205" s="20"/>
      <c r="D205" s="71"/>
      <c r="E205" s="18">
        <f>F205*12*23892.5</f>
        <v>16537.857792571987</v>
      </c>
      <c r="F205" s="18">
        <f>(F120+F197+F204)*1%</f>
        <v>0.05768148230815802</v>
      </c>
    </row>
    <row r="206" spans="1:6" ht="15.75" customHeight="1" thickBot="1">
      <c r="A206" s="24"/>
      <c r="B206" s="21" t="s">
        <v>7</v>
      </c>
      <c r="C206" s="20"/>
      <c r="D206" s="71"/>
      <c r="E206" s="19">
        <f>(E22+E24+E29+E201)*26.2%</f>
        <v>369701.19783460716</v>
      </c>
      <c r="F206" s="18">
        <f>E206/12/23892.5</f>
        <v>1.2894604228475015</v>
      </c>
    </row>
    <row r="207" spans="1:6" ht="16.5" thickBot="1">
      <c r="A207" s="15"/>
      <c r="B207" s="17" t="s">
        <v>6</v>
      </c>
      <c r="C207" s="16"/>
      <c r="D207" s="16"/>
      <c r="E207" s="70">
        <f>E28+E197+E204+E205+E206</f>
        <v>2627023.267945385</v>
      </c>
      <c r="F207" s="70">
        <f>F28+F197+F204+F205+F206</f>
        <v>9.16264960393912</v>
      </c>
    </row>
    <row r="208" spans="1:6" ht="16.5" thickBot="1">
      <c r="A208" s="100"/>
      <c r="B208" s="13" t="s">
        <v>5</v>
      </c>
      <c r="C208" s="12"/>
      <c r="D208" s="11"/>
      <c r="E208" s="14">
        <f>E207*1.18-E207</f>
        <v>472864.188230169</v>
      </c>
      <c r="F208" s="14">
        <f>F207*1.18-F207</f>
        <v>1.6492769287090407</v>
      </c>
    </row>
    <row r="209" spans="1:6" ht="16.5" thickBot="1">
      <c r="A209" s="15"/>
      <c r="B209" s="13" t="s">
        <v>4</v>
      </c>
      <c r="C209" s="12"/>
      <c r="D209" s="11"/>
      <c r="E209" s="10">
        <f>SUM(E207:E208)</f>
        <v>3099887.456175554</v>
      </c>
      <c r="F209" s="10">
        <f>SUM(F207:F208)</f>
        <v>10.81192653264816</v>
      </c>
    </row>
    <row r="210" spans="1:6" ht="15.75">
      <c r="A210" s="79"/>
      <c r="B210" s="78"/>
      <c r="C210" s="78"/>
      <c r="D210" s="78"/>
      <c r="E210" s="77"/>
      <c r="F210" s="77"/>
    </row>
    <row r="211" spans="1:6" ht="15.75">
      <c r="A211" s="79"/>
      <c r="B211" s="78"/>
      <c r="C211" s="78"/>
      <c r="D211" s="78"/>
      <c r="E211" s="77"/>
      <c r="F211" s="77"/>
    </row>
    <row r="212" spans="1:6" ht="18.75">
      <c r="A212" s="5"/>
      <c r="B212" s="9" t="s">
        <v>3</v>
      </c>
      <c r="C212" s="9"/>
      <c r="D212" s="9"/>
      <c r="E212" s="6" t="s">
        <v>2</v>
      </c>
      <c r="F212" s="2"/>
    </row>
    <row r="213" spans="1:6" ht="18.75">
      <c r="A213" s="5"/>
      <c r="B213" s="4"/>
      <c r="C213" s="7"/>
      <c r="D213" s="3"/>
      <c r="E213" s="6"/>
      <c r="F213" s="2"/>
    </row>
    <row r="214" spans="1:6" ht="18.75">
      <c r="A214" s="8"/>
      <c r="B214" s="4" t="s">
        <v>1</v>
      </c>
      <c r="C214" s="7"/>
      <c r="D214" s="3"/>
      <c r="E214" s="6" t="s">
        <v>0</v>
      </c>
      <c r="F214" s="2"/>
    </row>
  </sheetData>
  <sheetProtection/>
  <mergeCells count="206">
    <mergeCell ref="B198:D198"/>
    <mergeCell ref="B199:D199"/>
    <mergeCell ref="B212:D212"/>
    <mergeCell ref="B208:D208"/>
    <mergeCell ref="B209:D209"/>
    <mergeCell ref="B205:C205"/>
    <mergeCell ref="B206:C206"/>
    <mergeCell ref="B181:D181"/>
    <mergeCell ref="B196:D196"/>
    <mergeCell ref="B187:D187"/>
    <mergeCell ref="B207:D207"/>
    <mergeCell ref="B197:D197"/>
    <mergeCell ref="B190:D190"/>
    <mergeCell ref="B186:C186"/>
    <mergeCell ref="B183:C183"/>
    <mergeCell ref="B185:D185"/>
    <mergeCell ref="B200:D200"/>
    <mergeCell ref="B204:D204"/>
    <mergeCell ref="B195:D195"/>
    <mergeCell ref="B201:D201"/>
    <mergeCell ref="B202:D202"/>
    <mergeCell ref="B203:D203"/>
    <mergeCell ref="B147:D147"/>
    <mergeCell ref="B178:D178"/>
    <mergeCell ref="B193:D193"/>
    <mergeCell ref="B194:D194"/>
    <mergeCell ref="B179:D179"/>
    <mergeCell ref="B180:D180"/>
    <mergeCell ref="B191:D191"/>
    <mergeCell ref="B192:D192"/>
    <mergeCell ref="B188:D188"/>
    <mergeCell ref="B189:D189"/>
    <mergeCell ref="B134:D134"/>
    <mergeCell ref="B135:D135"/>
    <mergeCell ref="B136:D136"/>
    <mergeCell ref="B137:D137"/>
    <mergeCell ref="B148:D148"/>
    <mergeCell ref="B140:D140"/>
    <mergeCell ref="B138:D138"/>
    <mergeCell ref="B139:D139"/>
    <mergeCell ref="B145:D145"/>
    <mergeCell ref="B146:D146"/>
    <mergeCell ref="B159:D159"/>
    <mergeCell ref="B165:D165"/>
    <mergeCell ref="B166:D166"/>
    <mergeCell ref="B133:D133"/>
    <mergeCell ref="B149:D149"/>
    <mergeCell ref="B150:D150"/>
    <mergeCell ref="B143:D143"/>
    <mergeCell ref="B144:D144"/>
    <mergeCell ref="B141:D141"/>
    <mergeCell ref="B142:D142"/>
    <mergeCell ref="B177:D177"/>
    <mergeCell ref="B160:D160"/>
    <mergeCell ref="B161:D161"/>
    <mergeCell ref="B162:D162"/>
    <mergeCell ref="B163:D163"/>
    <mergeCell ref="B164:D164"/>
    <mergeCell ref="B174:D174"/>
    <mergeCell ref="B175:D175"/>
    <mergeCell ref="B176:D176"/>
    <mergeCell ref="B167:D167"/>
    <mergeCell ref="B168:D168"/>
    <mergeCell ref="B169:D169"/>
    <mergeCell ref="B170:D170"/>
    <mergeCell ref="B171:D171"/>
    <mergeCell ref="B172:D172"/>
    <mergeCell ref="B132:D132"/>
    <mergeCell ref="B120:D120"/>
    <mergeCell ref="B155:D155"/>
    <mergeCell ref="B156:D156"/>
    <mergeCell ref="B157:D157"/>
    <mergeCell ref="B158:D158"/>
    <mergeCell ref="B151:D151"/>
    <mergeCell ref="B152:D152"/>
    <mergeCell ref="B153:D153"/>
    <mergeCell ref="B154:D154"/>
    <mergeCell ref="B121:D121"/>
    <mergeCell ref="B122:D122"/>
    <mergeCell ref="B123:D123"/>
    <mergeCell ref="B128:D128"/>
    <mergeCell ref="B129:D129"/>
    <mergeCell ref="B130:D130"/>
    <mergeCell ref="B125:D125"/>
    <mergeCell ref="B96:D96"/>
    <mergeCell ref="B110:D110"/>
    <mergeCell ref="B111:D111"/>
    <mergeCell ref="B103:D103"/>
    <mergeCell ref="B113:D113"/>
    <mergeCell ref="B119:D119"/>
    <mergeCell ref="B102:D102"/>
    <mergeCell ref="B97:D97"/>
    <mergeCell ref="B117:D117"/>
    <mergeCell ref="B118:D118"/>
    <mergeCell ref="B112:D112"/>
    <mergeCell ref="B104:D104"/>
    <mergeCell ref="B105:D105"/>
    <mergeCell ref="B106:D106"/>
    <mergeCell ref="B92:D92"/>
    <mergeCell ref="B93:D93"/>
    <mergeCell ref="B94:D94"/>
    <mergeCell ref="B126:D126"/>
    <mergeCell ref="B127:D127"/>
    <mergeCell ref="B131:D131"/>
    <mergeCell ref="B107:D107"/>
    <mergeCell ref="B108:D108"/>
    <mergeCell ref="B109:D109"/>
    <mergeCell ref="B101:D101"/>
    <mergeCell ref="B85:D85"/>
    <mergeCell ref="B87:D87"/>
    <mergeCell ref="B98:D98"/>
    <mergeCell ref="B99:D99"/>
    <mergeCell ref="B100:D100"/>
    <mergeCell ref="B88:D88"/>
    <mergeCell ref="B89:D89"/>
    <mergeCell ref="B90:D90"/>
    <mergeCell ref="B95:D95"/>
    <mergeCell ref="B91:D91"/>
    <mergeCell ref="B44:D44"/>
    <mergeCell ref="B45:D45"/>
    <mergeCell ref="B46:D46"/>
    <mergeCell ref="B47:D47"/>
    <mergeCell ref="B64:D64"/>
    <mergeCell ref="B86:D86"/>
    <mergeCell ref="B79:D79"/>
    <mergeCell ref="B82:D82"/>
    <mergeCell ref="B83:D83"/>
    <mergeCell ref="B84:D84"/>
    <mergeCell ref="B55:D55"/>
    <mergeCell ref="B58:D58"/>
    <mergeCell ref="B59:D59"/>
    <mergeCell ref="B61:D61"/>
    <mergeCell ref="B62:D62"/>
    <mergeCell ref="B63:D63"/>
    <mergeCell ref="B60:D60"/>
    <mergeCell ref="B56:D56"/>
    <mergeCell ref="B57:D57"/>
    <mergeCell ref="B40:D40"/>
    <mergeCell ref="B53:D53"/>
    <mergeCell ref="B37:D37"/>
    <mergeCell ref="B114:D114"/>
    <mergeCell ref="B115:D115"/>
    <mergeCell ref="B116:D116"/>
    <mergeCell ref="B41:D41"/>
    <mergeCell ref="B42:D42"/>
    <mergeCell ref="B43:D43"/>
    <mergeCell ref="B49:D49"/>
    <mergeCell ref="B75:D75"/>
    <mergeCell ref="B67:D67"/>
    <mergeCell ref="B68:D68"/>
    <mergeCell ref="B69:D69"/>
    <mergeCell ref="B70:D70"/>
    <mergeCell ref="B71:D71"/>
    <mergeCell ref="B48:D48"/>
    <mergeCell ref="B50:D50"/>
    <mergeCell ref="B51:D51"/>
    <mergeCell ref="B72:D72"/>
    <mergeCell ref="B73:D73"/>
    <mergeCell ref="B74:D74"/>
    <mergeCell ref="B52:D52"/>
    <mergeCell ref="B65:D65"/>
    <mergeCell ref="B66:D66"/>
    <mergeCell ref="B54:D54"/>
    <mergeCell ref="B36:D36"/>
    <mergeCell ref="B29:D29"/>
    <mergeCell ref="B30:D30"/>
    <mergeCell ref="B31:D31"/>
    <mergeCell ref="B25:D25"/>
    <mergeCell ref="B26:C26"/>
    <mergeCell ref="B32:D32"/>
    <mergeCell ref="B33:C33"/>
    <mergeCell ref="B28:D28"/>
    <mergeCell ref="B21:D21"/>
    <mergeCell ref="B22:D22"/>
    <mergeCell ref="B24:D24"/>
    <mergeCell ref="B27:D27"/>
    <mergeCell ref="B34:D34"/>
    <mergeCell ref="B35:D35"/>
    <mergeCell ref="B23:D23"/>
    <mergeCell ref="A3:F3"/>
    <mergeCell ref="B80:D80"/>
    <mergeCell ref="B81:D81"/>
    <mergeCell ref="B76:D76"/>
    <mergeCell ref="B77:D77"/>
    <mergeCell ref="B78:D78"/>
    <mergeCell ref="B38:D38"/>
    <mergeCell ref="B39:D39"/>
    <mergeCell ref="B19:D19"/>
    <mergeCell ref="B20:D20"/>
    <mergeCell ref="A5:B5"/>
    <mergeCell ref="A12:B12"/>
    <mergeCell ref="A13:B13"/>
    <mergeCell ref="A7:B7"/>
    <mergeCell ref="A8:B8"/>
    <mergeCell ref="A9:B9"/>
    <mergeCell ref="A10:B10"/>
    <mergeCell ref="A14:B14"/>
    <mergeCell ref="A15:B15"/>
    <mergeCell ref="A16:B16"/>
    <mergeCell ref="A18:C18"/>
    <mergeCell ref="A1:F1"/>
    <mergeCell ref="A2:F2"/>
    <mergeCell ref="A4:C4"/>
    <mergeCell ref="B6:D6"/>
    <mergeCell ref="E6:F6"/>
    <mergeCell ref="A11:B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4" r:id="rId1"/>
  <rowBreaks count="3" manualBreakCount="3">
    <brk id="57" max="5" man="1"/>
    <brk id="121" max="5" man="1"/>
    <brk id="1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Jullia</cp:lastModifiedBy>
  <dcterms:created xsi:type="dcterms:W3CDTF">2011-11-18T03:31:28Z</dcterms:created>
  <dcterms:modified xsi:type="dcterms:W3CDTF">2011-11-18T03:37:04Z</dcterms:modified>
  <cp:category/>
  <cp:version/>
  <cp:contentType/>
  <cp:contentStatus/>
</cp:coreProperties>
</file>