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75" windowWidth="12570" windowHeight="9915" activeTab="0"/>
  </bookViews>
  <sheets>
    <sheet name="м-н Горский, 63" sheetId="1" r:id="rId1"/>
  </sheets>
  <definedNames>
    <definedName name="_xlnm.Print_Area" localSheetId="0">'м-н Горский, 63'!$A$1:$F$69</definedName>
  </definedNames>
  <calcPr fullCalcOnLoad="1"/>
</workbook>
</file>

<file path=xl/sharedStrings.xml><?xml version="1.0" encoding="utf-8"?>
<sst xmlns="http://schemas.openxmlformats.org/spreadsheetml/2006/main" count="93" uniqueCount="89">
  <si>
    <t>Директор ООО "КЖЭК"Горский"</t>
  </si>
  <si>
    <t>1.</t>
  </si>
  <si>
    <t>Раздел 2. Другие услуги</t>
  </si>
  <si>
    <t>Размер платы на 1м2 в месяц, в т.ч.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</si>
  <si>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</si>
  <si>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услуг и работ</t>
  </si>
  <si>
    <t>№ п/п</t>
  </si>
  <si>
    <t>ИТОГО без НДС</t>
  </si>
  <si>
    <t>9.</t>
  </si>
  <si>
    <t>Рентабельность</t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</si>
  <si>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</si>
  <si>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</si>
  <si>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</si>
  <si>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</si>
  <si>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6.</t>
  </si>
  <si>
    <t>5.</t>
  </si>
  <si>
    <t>Сброс снега с козырьков и парапетов</t>
  </si>
  <si>
    <t>4.</t>
  </si>
  <si>
    <t>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</si>
  <si>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</si>
  <si>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t>материалы, инвентарь, спецодежда</t>
  </si>
  <si>
    <t>заработная плата дворника</t>
  </si>
  <si>
    <t>Содержание дворовой территории (согласно регламента по договору)</t>
  </si>
  <si>
    <t>заработная плата технички</t>
  </si>
  <si>
    <t>Содержание лестничных клеток (согласно регламента по договору)</t>
  </si>
  <si>
    <t>Расходы связанные с санитарным содержанием мест общего пользования и придомовой территории</t>
  </si>
  <si>
    <t>Материалы/услуги:</t>
  </si>
  <si>
    <t>1.2.</t>
  </si>
  <si>
    <t>1.1.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</si>
  <si>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</si>
  <si>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Раздел 1. Текущее содержание и ремонт общего имущества многоквартирного дома</t>
  </si>
  <si>
    <t>Размер платы на 1м2 в месяц,без НДС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</si>
  <si>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</si>
  <si>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</t>
    </r>
    <r>
      <rPr>
        <sz val="12"/>
        <color indexed="8"/>
        <rFont val="Times New Roman"/>
        <family val="1"/>
      </rPr>
      <t xml:space="preserve"> (Ф.И.О)</t>
    </r>
  </si>
  <si>
    <t xml:space="preserve">                    (подпись)</t>
  </si>
  <si>
    <t xml:space="preserve">                               (подпись)</t>
  </si>
  <si>
    <t>____________________/___________________________</t>
  </si>
  <si>
    <t>_________________________________Занина С.В.</t>
  </si>
  <si>
    <t>Собственник квартиры № __________</t>
  </si>
  <si>
    <t>Установка видеонаблюдения для обеспечения общественного порядка и охраны имущества граждан</t>
  </si>
  <si>
    <t>Раздел 3. Дополнительные услуги</t>
  </si>
  <si>
    <t>Против</t>
  </si>
  <si>
    <t>За</t>
  </si>
  <si>
    <t>ИТОГО с НДС</t>
  </si>
  <si>
    <r>
      <t>Освещение помещений общего пользования с чел. на основании приборов учета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2) Расход электроэнергии на лифты</t>
    </r>
    <r>
      <rPr>
        <sz val="12"/>
        <color indexed="8"/>
        <rFont val="Times New Roman"/>
        <family val="1"/>
      </rPr>
      <t xml:space="preserve">                                                                </t>
    </r>
  </si>
  <si>
    <t>НДС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</si>
  <si>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кв.м</t>
    </r>
  </si>
  <si>
    <t>12.</t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</si>
  <si>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с кв.м</t>
    </r>
  </si>
  <si>
    <t>11.</t>
  </si>
  <si>
    <t>10.</t>
  </si>
  <si>
    <t>Налоги и сборы</t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</si>
  <si>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</si>
  <si>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3.3.</t>
  </si>
  <si>
    <t xml:space="preserve">3.2. </t>
  </si>
  <si>
    <t xml:space="preserve">3.1. 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</si>
  <si>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</si>
  <si>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</si>
  <si>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ИТОГО материалы/услуги:</t>
  </si>
  <si>
    <t>Ремонт этажных щитков</t>
  </si>
  <si>
    <t>Замена выключателей накладных</t>
  </si>
  <si>
    <t>Замена выключателей внутренней установки</t>
  </si>
  <si>
    <t>Замена плафонов на НББ-60</t>
  </si>
  <si>
    <t>Монтаж кабеля ВВГп3*4</t>
  </si>
  <si>
    <t>Монтаж кабеля ВВГп3*2,5</t>
  </si>
  <si>
    <t>Монтаж кабеля ВВГп3*1,5</t>
  </si>
  <si>
    <t>Установка энергосберегающих диодов в цепи освещения</t>
  </si>
  <si>
    <t>Замена светильников типа НПП 03-100-020</t>
  </si>
  <si>
    <t>Замена светильников типа НББ-60</t>
  </si>
  <si>
    <t>Замена автоматических выключателей С25</t>
  </si>
  <si>
    <t>Замена автоматических выключателей С16</t>
  </si>
  <si>
    <t>Помещения электрощитовых</t>
  </si>
  <si>
    <t>Заделка трещин</t>
  </si>
  <si>
    <t>Заработная плата слесарей-сантехников, электриков, плотников, электрогазосварщиков, кровельщиков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</si>
  <si>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2011 год</t>
  </si>
  <si>
    <t>Окраска пола</t>
  </si>
  <si>
    <t>Ремонт внутренней системы отопления</t>
  </si>
  <si>
    <t>Отмостка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</si>
  <si>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</si>
  <si>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t>благоустройство (цветники, ограждения, кошение газонов)</t>
  </si>
  <si>
    <t>Места общего пользования, технический этаж,подвал</t>
  </si>
  <si>
    <t>Установка предупреждающих плакатов</t>
  </si>
  <si>
    <t>Окраска низа панелей</t>
  </si>
  <si>
    <t>Устройство порога(цементная стяжка)</t>
  </si>
  <si>
    <t>Замена плаких вставок в силовых шкафах</t>
  </si>
  <si>
    <t xml:space="preserve">Электрощитовая домовая </t>
  </si>
  <si>
    <t>Изоляция Термофлексом трубопровода отопления д=100</t>
  </si>
  <si>
    <t>Обслуживаемая площадь                    11356,36 м2</t>
  </si>
  <si>
    <t>Адрес                                                   м-н Горский, 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</si>
</sst>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 applyProtection="1">
      <alignment vertical="center" wrapText="1"/>
      <protection hidden="1"/>
    </xf>
    <xf numFmtId="4" fontId="43" fillId="0" borderId="10" xfId="0" applyNumberFormat="1" applyFont="1" applyBorder="1" applyAlignment="1" applyProtection="1">
      <alignment horizontal="center" vertical="center" wrapText="1"/>
      <protection hidden="1"/>
    </xf>
    <xf numFmtId="4" fontId="19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vertical="center" wrapText="1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 wrapText="1"/>
      <protection hidden="1"/>
    </xf>
    <xf numFmtId="49" fontId="43" fillId="0" borderId="10" xfId="0" applyNumberFormat="1" applyFont="1" applyBorder="1" applyAlignment="1" applyProtection="1">
      <alignment horizontal="center" vertical="center" wrapText="1"/>
      <protection hidden="1"/>
    </xf>
    <xf numFmtId="4" fontId="44" fillId="0" borderId="10" xfId="0" applyNumberFormat="1" applyFont="1" applyBorder="1" applyAlignment="1" applyProtection="1">
      <alignment horizontal="center" vertical="center" wrapText="1"/>
      <protection hidden="1"/>
    </xf>
    <xf numFmtId="49" fontId="44" fillId="0" borderId="10" xfId="0" applyNumberFormat="1" applyFont="1" applyBorder="1" applyAlignment="1" applyProtection="1">
      <alignment horizontal="left" vertical="center"/>
      <protection hidden="1"/>
    </xf>
    <xf numFmtId="0" fontId="43" fillId="0" borderId="10" xfId="0" applyFont="1" applyBorder="1" applyAlignment="1" applyProtection="1">
      <alignment horizontal="left" vertical="center" wrapText="1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vertical="center" wrapText="1"/>
      <protection hidden="1"/>
    </xf>
    <xf numFmtId="0" fontId="43" fillId="0" borderId="10" xfId="0" applyFont="1" applyBorder="1" applyAlignment="1" applyProtection="1">
      <alignment vertical="center"/>
      <protection hidden="1"/>
    </xf>
    <xf numFmtId="16" fontId="43" fillId="0" borderId="10" xfId="0" applyNumberFormat="1" applyFont="1" applyBorder="1" applyAlignment="1" applyProtection="1">
      <alignment vertical="center" wrapText="1"/>
      <protection hidden="1"/>
    </xf>
    <xf numFmtId="0" fontId="22" fillId="0" borderId="10" xfId="0" applyFont="1" applyBorder="1" applyAlignment="1" applyProtection="1">
      <alignment horizontal="left" vertical="center" wrapText="1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4" fontId="43" fillId="0" borderId="0" xfId="0" applyNumberFormat="1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4" fontId="43" fillId="0" borderId="0" xfId="0" applyNumberFormat="1" applyFont="1" applyFill="1" applyAlignment="1" applyProtection="1">
      <alignment horizontal="left" vertical="center" wrapText="1"/>
      <protection hidden="1"/>
    </xf>
    <xf numFmtId="0" fontId="43" fillId="0" borderId="0" xfId="0" applyFont="1" applyFill="1" applyAlignment="1" applyProtection="1">
      <alignment vertical="center" wrapText="1"/>
      <protection hidden="1"/>
    </xf>
    <xf numFmtId="4" fontId="45" fillId="0" borderId="0" xfId="0" applyNumberFormat="1" applyFont="1" applyFill="1" applyAlignment="1" applyProtection="1">
      <alignment horizontal="left" vertical="center" wrapText="1"/>
      <protection hidden="1"/>
    </xf>
    <xf numFmtId="0" fontId="45" fillId="0" borderId="0" xfId="0" applyFont="1" applyFill="1" applyAlignment="1" applyProtection="1">
      <alignment vertical="center" wrapText="1"/>
      <protection hidden="1"/>
    </xf>
    <xf numFmtId="0" fontId="45" fillId="0" borderId="0" xfId="0" applyFont="1" applyAlignment="1" applyProtection="1">
      <alignment horizontal="left" vertical="center"/>
      <protection hidden="1"/>
    </xf>
    <xf numFmtId="4" fontId="45" fillId="0" borderId="0" xfId="0" applyNumberFormat="1" applyFont="1" applyFill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0" fontId="43" fillId="0" borderId="10" xfId="0" applyFont="1" applyFill="1" applyBorder="1" applyAlignment="1" applyProtection="1">
      <alignment vertical="center"/>
      <protection hidden="1"/>
    </xf>
    <xf numFmtId="4" fontId="4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Fill="1" applyBorder="1" applyAlignment="1" applyProtection="1">
      <alignment vertical="center" wrapText="1"/>
      <protection hidden="1"/>
    </xf>
    <xf numFmtId="0" fontId="43" fillId="0" borderId="10" xfId="0" applyFont="1" applyFill="1" applyBorder="1" applyAlignment="1" applyProtection="1">
      <alignment horizontal="center" vertical="center"/>
      <protection hidden="1"/>
    </xf>
    <xf numFmtId="4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0" fontId="44" fillId="0" borderId="10" xfId="0" applyFont="1" applyFill="1" applyBorder="1" applyAlignment="1" applyProtection="1">
      <alignment vertical="center" wrapText="1"/>
      <protection hidden="1"/>
    </xf>
    <xf numFmtId="0" fontId="44" fillId="0" borderId="10" xfId="0" applyFont="1" applyFill="1" applyBorder="1" applyAlignment="1" applyProtection="1">
      <alignment horizontal="center" vertical="center"/>
      <protection hidden="1"/>
    </xf>
    <xf numFmtId="0" fontId="44" fillId="0" borderId="11" xfId="0" applyFont="1" applyFill="1" applyBorder="1" applyAlignment="1" applyProtection="1">
      <alignment horizontal="center" vertical="center"/>
      <protection hidden="1"/>
    </xf>
    <xf numFmtId="4" fontId="44" fillId="0" borderId="10" xfId="0" applyNumberFormat="1" applyFont="1" applyBorder="1" applyAlignment="1" applyProtection="1">
      <alignment vertical="center" wrapText="1"/>
      <protection hidden="1"/>
    </xf>
    <xf numFmtId="4" fontId="43" fillId="0" borderId="10" xfId="0" applyNumberFormat="1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12" xfId="0" applyFont="1" applyBorder="1" applyAlignment="1" applyProtection="1">
      <alignment vertical="center"/>
      <protection hidden="1"/>
    </xf>
    <xf numFmtId="0" fontId="43" fillId="0" borderId="13" xfId="0" applyFont="1" applyBorder="1" applyAlignment="1" applyProtection="1">
      <alignment vertical="center"/>
      <protection hidden="1"/>
    </xf>
    <xf numFmtId="0" fontId="43" fillId="0" borderId="14" xfId="0" applyFont="1" applyBorder="1" applyAlignment="1" applyProtection="1">
      <alignment vertical="center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12" xfId="0" applyFont="1" applyBorder="1" applyAlignment="1" applyProtection="1">
      <alignment vertical="center"/>
      <protection hidden="1"/>
    </xf>
    <xf numFmtId="0" fontId="46" fillId="0" borderId="14" xfId="0" applyFont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20" fillId="0" borderId="10" xfId="0" applyFont="1" applyBorder="1" applyAlignment="1" applyProtection="1">
      <alignment vertical="center" wrapText="1"/>
      <protection hidden="1"/>
    </xf>
    <xf numFmtId="0" fontId="20" fillId="33" borderId="10" xfId="0" applyFont="1" applyFill="1" applyBorder="1" applyAlignment="1" applyProtection="1">
      <alignment vertical="center" wrapText="1"/>
      <protection hidden="1"/>
    </xf>
    <xf numFmtId="0" fontId="43" fillId="0" borderId="15" xfId="0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43" fillId="0" borderId="16" xfId="0" applyFont="1" applyBorder="1" applyAlignment="1" applyProtection="1">
      <alignment vertical="center"/>
      <protection hidden="1"/>
    </xf>
    <xf numFmtId="0" fontId="44" fillId="0" borderId="14" xfId="0" applyFont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 wrapText="1"/>
      <protection hidden="1"/>
    </xf>
    <xf numFmtId="0" fontId="26" fillId="0" borderId="14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26" fillId="0" borderId="10" xfId="0" applyFont="1" applyBorder="1" applyAlignment="1" applyProtection="1">
      <alignment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95" zoomScaleSheetLayoutView="95" zoomScalePageLayoutView="0" workbookViewId="0" topLeftCell="A1">
      <selection activeCell="B2" sqref="B2"/>
    </sheetView>
  </sheetViews>
  <sheetFormatPr defaultColWidth="9.140625" defaultRowHeight="15"/>
  <cols>
    <col min="1" max="1" width="4.57421875" style="19" customWidth="1"/>
    <col min="2" max="2" width="91.7109375" style="1" customWidth="1"/>
    <col min="3" max="3" width="20.00390625" style="18" customWidth="1"/>
    <col min="4" max="4" width="17.421875" style="18" customWidth="1"/>
    <col min="5" max="5" width="19.421875" style="40" customWidth="1"/>
    <col min="6" max="6" width="15.28125" style="40" customWidth="1"/>
    <col min="7" max="16384" width="9.140625" style="40" customWidth="1"/>
  </cols>
  <sheetData>
    <row r="1" spans="1:6" ht="78.75" customHeight="1">
      <c r="A1" s="57" t="s">
        <v>74</v>
      </c>
      <c r="B1" s="57"/>
      <c r="C1" s="57"/>
      <c r="D1" s="57"/>
      <c r="E1" s="57"/>
      <c r="F1" s="57"/>
    </row>
    <row r="2" spans="1:6" ht="31.5" customHeight="1">
      <c r="A2" s="56"/>
      <c r="B2" s="56"/>
      <c r="C2" s="56"/>
      <c r="D2" s="56"/>
      <c r="E2" s="56"/>
      <c r="F2" s="56"/>
    </row>
    <row r="3" spans="1:4" s="1" customFormat="1" ht="29.25" customHeight="1">
      <c r="A3" s="55" t="s">
        <v>88</v>
      </c>
      <c r="B3" s="55"/>
      <c r="C3" s="18"/>
      <c r="D3" s="18"/>
    </row>
    <row r="4" spans="1:4" s="1" customFormat="1" ht="29.25" customHeight="1">
      <c r="A4" s="55" t="s">
        <v>87</v>
      </c>
      <c r="B4" s="55"/>
      <c r="C4" s="18"/>
      <c r="D4" s="18"/>
    </row>
    <row r="6" spans="1:6" s="1" customFormat="1" ht="60.75" customHeight="1">
      <c r="A6" s="7" t="s">
        <v>6</v>
      </c>
      <c r="B6" s="7" t="s">
        <v>5</v>
      </c>
      <c r="C6" s="2" t="s">
        <v>32</v>
      </c>
      <c r="D6" s="2" t="s">
        <v>31</v>
      </c>
      <c r="E6" s="36" t="s">
        <v>42</v>
      </c>
      <c r="F6" s="37" t="s">
        <v>41</v>
      </c>
    </row>
    <row r="7" spans="1:6" ht="29.25" customHeight="1">
      <c r="A7" s="6" t="s">
        <v>30</v>
      </c>
      <c r="B7" s="6"/>
      <c r="C7" s="9"/>
      <c r="D7" s="9"/>
      <c r="E7" s="54"/>
      <c r="F7" s="41"/>
    </row>
    <row r="8" spans="1:6" ht="69.75">
      <c r="A8" s="5" t="s">
        <v>1</v>
      </c>
      <c r="B8" s="17" t="s">
        <v>29</v>
      </c>
      <c r="C8" s="2">
        <f>C9+C35</f>
        <v>365783.379056</v>
      </c>
      <c r="D8" s="2">
        <f>D9+D35</f>
        <v>2.6841301486274354</v>
      </c>
      <c r="E8" s="43"/>
      <c r="F8" s="41"/>
    </row>
    <row r="9" spans="1:6" ht="31.5" hidden="1">
      <c r="A9" s="12" t="s">
        <v>28</v>
      </c>
      <c r="B9" s="13" t="s">
        <v>73</v>
      </c>
      <c r="C9" s="2">
        <f>11356.36*D9*12</f>
        <v>301620.379056</v>
      </c>
      <c r="D9" s="2">
        <v>2.2133</v>
      </c>
      <c r="E9" s="43"/>
      <c r="F9" s="41"/>
    </row>
    <row r="10" spans="1:6" ht="15.75" hidden="1">
      <c r="A10" s="12" t="s">
        <v>27</v>
      </c>
      <c r="B10" s="11" t="s">
        <v>26</v>
      </c>
      <c r="C10" s="2"/>
      <c r="D10" s="2"/>
      <c r="E10" s="43"/>
      <c r="F10" s="41"/>
    </row>
    <row r="11" spans="1:6" ht="15.75" hidden="1">
      <c r="A11" s="12"/>
      <c r="B11" s="53" t="s">
        <v>76</v>
      </c>
      <c r="C11" s="2"/>
      <c r="D11" s="2"/>
      <c r="E11" s="43"/>
      <c r="F11" s="41"/>
    </row>
    <row r="12" spans="1:6" ht="15.75" hidden="1">
      <c r="A12" s="12"/>
      <c r="B12" s="13" t="s">
        <v>86</v>
      </c>
      <c r="C12" s="2">
        <v>10800</v>
      </c>
      <c r="D12" s="62"/>
      <c r="E12" s="51"/>
      <c r="F12" s="50"/>
    </row>
    <row r="13" spans="1:6" ht="15.75" hidden="1">
      <c r="A13" s="12"/>
      <c r="B13" s="52" t="s">
        <v>77</v>
      </c>
      <c r="C13" s="2"/>
      <c r="D13" s="14"/>
      <c r="E13" s="51"/>
      <c r="F13" s="41"/>
    </row>
    <row r="14" spans="1:6" ht="15.75" hidden="1">
      <c r="A14" s="12"/>
      <c r="B14" s="13" t="s">
        <v>72</v>
      </c>
      <c r="C14" s="2">
        <v>400</v>
      </c>
      <c r="D14" s="62"/>
      <c r="E14" s="51"/>
      <c r="F14" s="50"/>
    </row>
    <row r="15" spans="1:6" ht="15.75" hidden="1">
      <c r="A15" s="12"/>
      <c r="B15" s="52" t="s">
        <v>71</v>
      </c>
      <c r="C15" s="2"/>
      <c r="D15" s="63"/>
      <c r="E15" s="61"/>
      <c r="F15" s="60"/>
    </row>
    <row r="16" spans="1:6" ht="15.75" hidden="1">
      <c r="A16" s="12"/>
      <c r="B16" s="52" t="s">
        <v>85</v>
      </c>
      <c r="C16" s="2"/>
      <c r="D16" s="14"/>
      <c r="E16" s="51"/>
      <c r="F16" s="41"/>
    </row>
    <row r="17" spans="1:6" ht="15.75" hidden="1">
      <c r="A17" s="12"/>
      <c r="B17" s="13" t="s">
        <v>84</v>
      </c>
      <c r="C17" s="2">
        <v>61</v>
      </c>
      <c r="D17" s="14"/>
      <c r="E17" s="51"/>
      <c r="F17" s="41"/>
    </row>
    <row r="18" spans="1:6" ht="15.75" hidden="1">
      <c r="A18" s="12"/>
      <c r="B18" s="13" t="s">
        <v>83</v>
      </c>
      <c r="C18" s="2">
        <v>542</v>
      </c>
      <c r="D18" s="14"/>
      <c r="E18" s="51"/>
      <c r="F18" s="41"/>
    </row>
    <row r="19" spans="1:6" ht="15.75" hidden="1">
      <c r="A19" s="12"/>
      <c r="B19" s="13" t="s">
        <v>75</v>
      </c>
      <c r="C19" s="2">
        <v>500</v>
      </c>
      <c r="D19" s="14"/>
      <c r="E19" s="51"/>
      <c r="F19" s="41"/>
    </row>
    <row r="20" spans="1:6" ht="15.75" hidden="1">
      <c r="A20" s="12"/>
      <c r="B20" s="13" t="s">
        <v>82</v>
      </c>
      <c r="C20" s="2">
        <v>100</v>
      </c>
      <c r="D20" s="14"/>
      <c r="E20" s="51"/>
      <c r="F20" s="41"/>
    </row>
    <row r="21" spans="1:6" ht="15.75" hidden="1">
      <c r="A21" s="12"/>
      <c r="B21" s="13" t="s">
        <v>70</v>
      </c>
      <c r="C21" s="2">
        <v>450</v>
      </c>
      <c r="D21" s="14"/>
      <c r="E21" s="51"/>
      <c r="F21" s="41"/>
    </row>
    <row r="22" spans="1:6" ht="15.75" hidden="1">
      <c r="A22" s="12"/>
      <c r="B22" s="13" t="s">
        <v>69</v>
      </c>
      <c r="C22" s="2">
        <v>450</v>
      </c>
      <c r="D22" s="14"/>
      <c r="E22" s="51"/>
      <c r="F22" s="41"/>
    </row>
    <row r="23" spans="1:6" ht="15.75" hidden="1">
      <c r="A23" s="12"/>
      <c r="B23" s="13" t="s">
        <v>81</v>
      </c>
      <c r="C23" s="2">
        <v>100</v>
      </c>
      <c r="D23" s="62"/>
      <c r="E23" s="51"/>
      <c r="F23" s="50"/>
    </row>
    <row r="24" spans="1:6" ht="15.75" hidden="1">
      <c r="A24" s="12"/>
      <c r="B24" s="4" t="s">
        <v>80</v>
      </c>
      <c r="C24" s="2"/>
      <c r="D24" s="14"/>
      <c r="E24" s="49"/>
      <c r="F24" s="41"/>
    </row>
    <row r="25" spans="1:6" ht="15.75" hidden="1">
      <c r="A25" s="12"/>
      <c r="B25" s="13" t="s">
        <v>68</v>
      </c>
      <c r="C25" s="2">
        <v>5320</v>
      </c>
      <c r="D25" s="14"/>
      <c r="E25" s="49"/>
      <c r="F25" s="41"/>
    </row>
    <row r="26" spans="1:6" ht="15.75" hidden="1">
      <c r="A26" s="12"/>
      <c r="B26" s="13" t="s">
        <v>67</v>
      </c>
      <c r="C26" s="2">
        <v>7680</v>
      </c>
      <c r="D26" s="14"/>
      <c r="E26" s="49"/>
      <c r="F26" s="41"/>
    </row>
    <row r="27" spans="1:6" ht="15.75" hidden="1">
      <c r="A27" s="12"/>
      <c r="B27" s="13" t="s">
        <v>66</v>
      </c>
      <c r="C27" s="2">
        <v>1980</v>
      </c>
      <c r="D27" s="14"/>
      <c r="E27" s="49"/>
      <c r="F27" s="41"/>
    </row>
    <row r="28" spans="1:6" ht="15.75" hidden="1">
      <c r="A28" s="12"/>
      <c r="B28" s="13" t="s">
        <v>65</v>
      </c>
      <c r="C28" s="2">
        <v>3860</v>
      </c>
      <c r="D28" s="14"/>
      <c r="E28" s="49"/>
      <c r="F28" s="41"/>
    </row>
    <row r="29" spans="1:6" ht="15.75" hidden="1">
      <c r="A29" s="12"/>
      <c r="B29" s="13" t="s">
        <v>64</v>
      </c>
      <c r="C29" s="2">
        <v>4720</v>
      </c>
      <c r="D29" s="14"/>
      <c r="E29" s="49"/>
      <c r="F29" s="41"/>
    </row>
    <row r="30" spans="1:6" ht="15.75" hidden="1">
      <c r="A30" s="12"/>
      <c r="B30" s="13" t="s">
        <v>63</v>
      </c>
      <c r="C30" s="2">
        <v>5650</v>
      </c>
      <c r="D30" s="14"/>
      <c r="E30" s="49"/>
      <c r="F30" s="41"/>
    </row>
    <row r="31" spans="1:6" ht="15.75" hidden="1">
      <c r="A31" s="12"/>
      <c r="B31" s="13" t="s">
        <v>62</v>
      </c>
      <c r="C31" s="2">
        <v>4750</v>
      </c>
      <c r="D31" s="14"/>
      <c r="E31" s="49"/>
      <c r="F31" s="41"/>
    </row>
    <row r="32" spans="1:6" ht="15.75" hidden="1">
      <c r="A32" s="12"/>
      <c r="B32" s="13" t="s">
        <v>61</v>
      </c>
      <c r="C32" s="2">
        <v>1200</v>
      </c>
      <c r="D32" s="14"/>
      <c r="E32" s="49"/>
      <c r="F32" s="41"/>
    </row>
    <row r="33" spans="1:6" ht="15.75" hidden="1">
      <c r="A33" s="12"/>
      <c r="B33" s="13" t="s">
        <v>60</v>
      </c>
      <c r="C33" s="2">
        <v>600</v>
      </c>
      <c r="D33" s="14"/>
      <c r="E33" s="49"/>
      <c r="F33" s="41"/>
    </row>
    <row r="34" spans="1:6" ht="15.75" hidden="1">
      <c r="A34" s="12"/>
      <c r="B34" s="13" t="s">
        <v>59</v>
      </c>
      <c r="C34" s="2">
        <v>15000</v>
      </c>
      <c r="D34" s="2"/>
      <c r="E34" s="43"/>
      <c r="F34" s="41"/>
    </row>
    <row r="35" spans="1:6" ht="15.75" hidden="1">
      <c r="A35" s="12"/>
      <c r="B35" s="38" t="s">
        <v>58</v>
      </c>
      <c r="C35" s="2">
        <f>SUM(C12:C34)</f>
        <v>64163</v>
      </c>
      <c r="D35" s="2">
        <f>C35/12/11356.36</f>
        <v>0.4708301486274358</v>
      </c>
      <c r="E35" s="43"/>
      <c r="F35" s="41"/>
    </row>
    <row r="36" spans="1:6" ht="41.25">
      <c r="A36" s="5" t="s">
        <v>57</v>
      </c>
      <c r="B36" s="17" t="s">
        <v>56</v>
      </c>
      <c r="C36" s="2">
        <f>11356.36*D36*12</f>
        <v>119923.16023723679</v>
      </c>
      <c r="D36" s="2">
        <v>0.87999999</v>
      </c>
      <c r="E36" s="43"/>
      <c r="F36" s="41"/>
    </row>
    <row r="37" spans="1:6" ht="39.75" customHeight="1">
      <c r="A37" s="5" t="s">
        <v>18</v>
      </c>
      <c r="B37" s="16" t="s">
        <v>25</v>
      </c>
      <c r="C37" s="2"/>
      <c r="D37" s="2"/>
      <c r="E37" s="43"/>
      <c r="F37" s="41"/>
    </row>
    <row r="38" spans="1:6" ht="21" customHeight="1">
      <c r="A38" s="14" t="s">
        <v>55</v>
      </c>
      <c r="B38" s="13" t="s">
        <v>24</v>
      </c>
      <c r="C38" s="2">
        <f>C39+C40</f>
        <v>98957.049768</v>
      </c>
      <c r="D38" s="2">
        <f>D39+D40</f>
        <v>0.72615</v>
      </c>
      <c r="E38" s="43"/>
      <c r="F38" s="41"/>
    </row>
    <row r="39" spans="1:6" ht="21" customHeight="1" hidden="1">
      <c r="A39" s="14"/>
      <c r="B39" s="13" t="s">
        <v>23</v>
      </c>
      <c r="C39" s="2">
        <f>11356.36*D39*12</f>
        <v>93172.119984</v>
      </c>
      <c r="D39" s="30">
        <v>0.6837</v>
      </c>
      <c r="E39" s="43"/>
      <c r="F39" s="41"/>
    </row>
    <row r="40" spans="1:6" ht="21" customHeight="1" hidden="1">
      <c r="A40" s="14"/>
      <c r="B40" s="13" t="s">
        <v>20</v>
      </c>
      <c r="C40" s="2">
        <f>11356.36*D40*12</f>
        <v>5784.929784</v>
      </c>
      <c r="D40" s="2">
        <v>0.04245</v>
      </c>
      <c r="E40" s="43"/>
      <c r="F40" s="41"/>
    </row>
    <row r="41" spans="1:6" ht="24" customHeight="1">
      <c r="A41" s="14" t="s">
        <v>54</v>
      </c>
      <c r="B41" s="15" t="s">
        <v>22</v>
      </c>
      <c r="C41" s="2">
        <f>C42+C43+C44</f>
        <v>267333.2418173285</v>
      </c>
      <c r="D41" s="2">
        <f>D42+D43+D44</f>
        <v>1.9616998890000001</v>
      </c>
      <c r="E41" s="43"/>
      <c r="F41" s="41"/>
    </row>
    <row r="42" spans="1:6" ht="24" customHeight="1" hidden="1">
      <c r="A42" s="14"/>
      <c r="B42" s="13" t="s">
        <v>21</v>
      </c>
      <c r="C42" s="2">
        <f>11356.36*D42*12</f>
        <v>249958.026144</v>
      </c>
      <c r="D42" s="30">
        <v>1.8342</v>
      </c>
      <c r="E42" s="43"/>
      <c r="F42" s="41"/>
    </row>
    <row r="43" spans="1:6" ht="24" customHeight="1" hidden="1">
      <c r="A43" s="14"/>
      <c r="B43" s="13" t="s">
        <v>20</v>
      </c>
      <c r="C43" s="2">
        <f>11356.36*D43*12</f>
        <v>8744.388114912</v>
      </c>
      <c r="D43" s="30">
        <v>0.0641666</v>
      </c>
      <c r="E43" s="43"/>
      <c r="F43" s="41"/>
    </row>
    <row r="44" spans="1:6" ht="24" customHeight="1" hidden="1">
      <c r="A44" s="14"/>
      <c r="B44" s="13" t="s">
        <v>79</v>
      </c>
      <c r="C44" s="2">
        <f>11356.36*D44*12</f>
        <v>8630.82755841648</v>
      </c>
      <c r="D44" s="30">
        <v>0.063333289</v>
      </c>
      <c r="E44" s="43"/>
      <c r="F44" s="41"/>
    </row>
    <row r="45" spans="1:6" ht="34.5" customHeight="1">
      <c r="A45" s="14" t="s">
        <v>53</v>
      </c>
      <c r="B45" s="13" t="s">
        <v>19</v>
      </c>
      <c r="C45" s="2">
        <f>11356.36*D45*12</f>
        <v>6330.035064</v>
      </c>
      <c r="D45" s="30">
        <v>0.04645</v>
      </c>
      <c r="E45" s="43"/>
      <c r="F45" s="41"/>
    </row>
    <row r="46" spans="1:6" ht="122.25" customHeight="1">
      <c r="A46" s="5" t="s">
        <v>17</v>
      </c>
      <c r="B46" s="4" t="s">
        <v>78</v>
      </c>
      <c r="C46" s="2">
        <f>11356.36*D46*12</f>
        <v>221707.94500800004</v>
      </c>
      <c r="D46" s="2">
        <f>9.57*17%</f>
        <v>1.6269000000000002</v>
      </c>
      <c r="E46" s="43"/>
      <c r="F46" s="41"/>
    </row>
    <row r="47" spans="1:6" ht="24" customHeight="1">
      <c r="A47" s="5" t="s">
        <v>15</v>
      </c>
      <c r="B47" s="4" t="s">
        <v>16</v>
      </c>
      <c r="C47" s="2">
        <f>11356.36*D47*12</f>
        <v>4769.53492368</v>
      </c>
      <c r="D47" s="2">
        <v>0.034999</v>
      </c>
      <c r="E47" s="43"/>
      <c r="F47" s="41"/>
    </row>
    <row r="48" spans="1:6" ht="34.5" customHeight="1">
      <c r="A48" s="5" t="s">
        <v>14</v>
      </c>
      <c r="B48" s="4" t="s">
        <v>52</v>
      </c>
      <c r="C48" s="2">
        <f>11356.36*D48*12</f>
        <v>43472.14608</v>
      </c>
      <c r="D48" s="2">
        <v>0.319</v>
      </c>
      <c r="E48" s="43"/>
      <c r="F48" s="41"/>
    </row>
    <row r="49" spans="1:6" s="47" customFormat="1" ht="31.5" customHeight="1">
      <c r="A49" s="5" t="s">
        <v>12</v>
      </c>
      <c r="B49" s="4" t="s">
        <v>13</v>
      </c>
      <c r="C49" s="2">
        <f>11356.36*D49*12</f>
        <v>64458.69936</v>
      </c>
      <c r="D49" s="2">
        <v>0.473</v>
      </c>
      <c r="E49" s="59"/>
      <c r="F49" s="48"/>
    </row>
    <row r="50" spans="1:6" ht="28.5">
      <c r="A50" s="5" t="s">
        <v>10</v>
      </c>
      <c r="B50" s="4" t="s">
        <v>11</v>
      </c>
      <c r="C50" s="2">
        <f>11356.36*D50*12</f>
        <v>83946.21312</v>
      </c>
      <c r="D50" s="2">
        <v>0.616</v>
      </c>
      <c r="E50" s="43"/>
      <c r="F50" s="41"/>
    </row>
    <row r="51" spans="1:6" ht="17.25" customHeight="1">
      <c r="A51" s="5" t="s">
        <v>8</v>
      </c>
      <c r="B51" s="4" t="s">
        <v>51</v>
      </c>
      <c r="C51" s="2">
        <f>(C9+C39+C42+C50)*34.2%</f>
        <v>249214.28449996797</v>
      </c>
      <c r="D51" s="39">
        <f>C51/12/11356.36</f>
        <v>1.8287423999999997</v>
      </c>
      <c r="E51" s="43"/>
      <c r="F51" s="41"/>
    </row>
    <row r="52" spans="1:6" ht="17.25" customHeight="1">
      <c r="A52" s="5" t="s">
        <v>50</v>
      </c>
      <c r="B52" s="4" t="s">
        <v>9</v>
      </c>
      <c r="C52" s="2">
        <f>11356.36*D52*12</f>
        <v>76314.7392</v>
      </c>
      <c r="D52" s="2">
        <f>11.2*5%</f>
        <v>0.5599999999999999</v>
      </c>
      <c r="E52" s="43"/>
      <c r="F52" s="41"/>
    </row>
    <row r="53" spans="1:6" ht="32.25" customHeight="1">
      <c r="A53" s="5" t="s">
        <v>49</v>
      </c>
      <c r="B53" s="4" t="s">
        <v>48</v>
      </c>
      <c r="C53" s="2">
        <f>11356.36*D53*12</f>
        <v>112427.96399999999</v>
      </c>
      <c r="D53" s="2">
        <v>0.825</v>
      </c>
      <c r="E53" s="43"/>
      <c r="F53" s="41"/>
    </row>
    <row r="54" spans="1:6" ht="45" customHeight="1">
      <c r="A54" s="5" t="s">
        <v>47</v>
      </c>
      <c r="B54" s="35" t="s">
        <v>46</v>
      </c>
      <c r="C54" s="2">
        <f>11356.36*D54*12</f>
        <v>279323.93778816005</v>
      </c>
      <c r="D54" s="30">
        <v>2.049688</v>
      </c>
      <c r="E54" s="43"/>
      <c r="F54" s="41"/>
    </row>
    <row r="55" spans="1:6" ht="15.75">
      <c r="A55" s="10" t="s">
        <v>7</v>
      </c>
      <c r="B55" s="10"/>
      <c r="C55" s="9">
        <f>C8+C36+C38+C41+C45+C46+C47+C48+C49+C50+C51+C52+C53+C54</f>
        <v>1993962.3299223732</v>
      </c>
      <c r="D55" s="9">
        <f>D8+D36+D38+D41+D45+D46+D47+D48+D49+D50+D51+D52+D53+D54</f>
        <v>14.631759427627435</v>
      </c>
      <c r="E55" s="45"/>
      <c r="F55" s="44"/>
    </row>
    <row r="56" spans="1:6" ht="15.75">
      <c r="A56" s="46" t="s">
        <v>45</v>
      </c>
      <c r="B56" s="46"/>
      <c r="C56" s="9">
        <f>11356.36*D56*12</f>
        <v>358913.21938602714</v>
      </c>
      <c r="D56" s="9">
        <f>D55*1.18-D55</f>
        <v>2.6337166969729378</v>
      </c>
      <c r="E56" s="45"/>
      <c r="F56" s="44"/>
    </row>
    <row r="57" spans="1:6" s="47" customFormat="1" ht="15.75">
      <c r="A57" s="46" t="s">
        <v>43</v>
      </c>
      <c r="B57" s="46"/>
      <c r="C57" s="9">
        <f>SUM(C55:C56)</f>
        <v>2352875.5493084</v>
      </c>
      <c r="D57" s="9">
        <f>SUM(D55:D56)</f>
        <v>17.265476124600372</v>
      </c>
      <c r="E57" s="45"/>
      <c r="F57" s="44"/>
    </row>
    <row r="58" spans="1:6" ht="47.25">
      <c r="A58" s="8" t="s">
        <v>6</v>
      </c>
      <c r="B58" s="7" t="s">
        <v>5</v>
      </c>
      <c r="C58" s="2" t="s">
        <v>4</v>
      </c>
      <c r="D58" s="2" t="s">
        <v>3</v>
      </c>
      <c r="E58" s="43"/>
      <c r="F58" s="41"/>
    </row>
    <row r="59" spans="1:6" ht="25.5" customHeight="1">
      <c r="A59" s="6" t="s">
        <v>2</v>
      </c>
      <c r="B59" s="6"/>
      <c r="C59" s="2"/>
      <c r="D59" s="2"/>
      <c r="E59" s="43"/>
      <c r="F59" s="41"/>
    </row>
    <row r="60" spans="1:6" ht="41.25">
      <c r="A60" s="5" t="s">
        <v>1</v>
      </c>
      <c r="B60" s="35" t="s">
        <v>44</v>
      </c>
      <c r="C60" s="3"/>
      <c r="D60" s="3"/>
      <c r="E60" s="42"/>
      <c r="F60" s="58"/>
    </row>
    <row r="61" spans="1:6" ht="15.75">
      <c r="A61" s="32"/>
      <c r="B61" s="34" t="s">
        <v>40</v>
      </c>
      <c r="C61" s="33"/>
      <c r="D61" s="33"/>
      <c r="E61" s="29"/>
      <c r="F61" s="29"/>
    </row>
    <row r="62" spans="1:6" ht="50.25" customHeight="1">
      <c r="A62" s="32"/>
      <c r="B62" s="31" t="s">
        <v>39</v>
      </c>
      <c r="C62" s="30"/>
      <c r="D62" s="30">
        <v>1</v>
      </c>
      <c r="E62" s="29"/>
      <c r="F62" s="29"/>
    </row>
    <row r="63" ht="15.75">
      <c r="B63" s="40"/>
    </row>
    <row r="64" ht="15.75">
      <c r="B64" s="40"/>
    </row>
    <row r="65" spans="1:6" ht="18.75" customHeight="1">
      <c r="A65" s="25"/>
      <c r="B65" s="28" t="s">
        <v>0</v>
      </c>
      <c r="C65" s="23" t="s">
        <v>38</v>
      </c>
      <c r="D65" s="23"/>
      <c r="E65" s="23"/>
      <c r="F65" s="20"/>
    </row>
    <row r="66" spans="1:6" ht="18.75">
      <c r="A66" s="25"/>
      <c r="B66" s="28"/>
      <c r="C66" s="26"/>
      <c r="D66" s="26"/>
      <c r="E66" s="20"/>
      <c r="F66" s="20"/>
    </row>
    <row r="67" spans="1:6" ht="18.75">
      <c r="A67" s="27"/>
      <c r="B67" s="24"/>
      <c r="C67" s="26"/>
      <c r="D67" s="26"/>
      <c r="E67" s="20"/>
      <c r="F67" s="20"/>
    </row>
    <row r="68" spans="1:6" ht="21.75" customHeight="1">
      <c r="A68" s="25"/>
      <c r="B68" s="24" t="s">
        <v>37</v>
      </c>
      <c r="C68" s="23" t="s">
        <v>36</v>
      </c>
      <c r="D68" s="23"/>
      <c r="E68" s="23"/>
      <c r="F68" s="23"/>
    </row>
    <row r="69" spans="2:6" ht="18.75" customHeight="1">
      <c r="B69" s="22" t="s">
        <v>35</v>
      </c>
      <c r="C69" s="21" t="s">
        <v>34</v>
      </c>
      <c r="D69" s="21"/>
      <c r="E69" s="20" t="s">
        <v>33</v>
      </c>
      <c r="F69" s="20"/>
    </row>
    <row r="70" ht="15.75">
      <c r="B70" s="40"/>
    </row>
  </sheetData>
  <sheetProtection password="ED33" sheet="1" objects="1" scenarios="1"/>
  <mergeCells count="13">
    <mergeCell ref="C65:E65"/>
    <mergeCell ref="C68:F68"/>
    <mergeCell ref="C69:D69"/>
    <mergeCell ref="E55:E57"/>
    <mergeCell ref="F55:F57"/>
    <mergeCell ref="A57:B57"/>
    <mergeCell ref="A59:B59"/>
    <mergeCell ref="A1:F1"/>
    <mergeCell ref="A3:B3"/>
    <mergeCell ref="A4:B4"/>
    <mergeCell ref="A7:B7"/>
    <mergeCell ref="A55:B55"/>
    <mergeCell ref="A56:B5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2011-11-17T07:33:04Z</dcterms:created>
  <dcterms:modified xsi:type="dcterms:W3CDTF">2011-11-17T07:42:09Z</dcterms:modified>
  <cp:category/>
  <cp:version/>
  <cp:contentType/>
  <cp:contentStatus/>
</cp:coreProperties>
</file>