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315" windowWidth="17775" windowHeight="9660" activeTab="0"/>
  </bookViews>
  <sheets>
    <sheet name="м-н Горский, 56" sheetId="1" r:id="rId1"/>
  </sheets>
  <definedNames>
    <definedName name="_xlnm.Print_Area" localSheetId="0">'м-н Горский, 56'!$A$1:$F$148</definedName>
  </definedNames>
  <calcPr fullCalcOnLoad="1"/>
</workbook>
</file>

<file path=xl/sharedStrings.xml><?xml version="1.0" encoding="utf-8"?>
<sst xmlns="http://schemas.openxmlformats.org/spreadsheetml/2006/main" count="169" uniqueCount="164">
  <si>
    <t>К.Е.Матросова</t>
  </si>
  <si>
    <t>Экономист</t>
  </si>
  <si>
    <t>С.В.Занина</t>
  </si>
  <si>
    <t>Директор ООО "КЖЭК"Горский"</t>
  </si>
  <si>
    <t>ИТОГО с НДС</t>
  </si>
  <si>
    <t>НДС</t>
  </si>
  <si>
    <t>ИТОГО без НДС</t>
  </si>
  <si>
    <t>Налоги и сборы</t>
  </si>
  <si>
    <t>Рентабельность</t>
  </si>
  <si>
    <t>Итого по иным услугам</t>
  </si>
  <si>
    <t xml:space="preserve">Вознаграждение уполномоченного лица                                                                                                                                                                                                                                   </t>
  </si>
  <si>
    <t>3.2.6.</t>
  </si>
  <si>
    <t>Расходы на управление</t>
  </si>
  <si>
    <t>3.2.5.</t>
  </si>
  <si>
    <t>3.2.4.</t>
  </si>
  <si>
    <t xml:space="preserve">Автоуслуги по очистке территории и по вывозу КГО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</si>
  <si>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3.2.3.</t>
  </si>
  <si>
    <t>Сброс снега с козырьков и парапетов</t>
  </si>
  <si>
    <t>3.2.2.</t>
  </si>
  <si>
    <t>Аварийно-диспетчерское обслуживание</t>
  </si>
  <si>
    <t>3.2.1.</t>
  </si>
  <si>
    <t>Иные услуги</t>
  </si>
  <si>
    <t>3.2.</t>
  </si>
  <si>
    <t>Итого по статье "Текущее содержание"</t>
  </si>
  <si>
    <t>Итого по группам работ: "Техническое обслуживание и текущее содержание (материалы)"</t>
  </si>
  <si>
    <t>Сварочные работы</t>
  </si>
  <si>
    <t>3.1.3.4.</t>
  </si>
  <si>
    <t>Плотницкие работы</t>
  </si>
  <si>
    <t>3.1.3.3.</t>
  </si>
  <si>
    <t>Прочее</t>
  </si>
  <si>
    <t>Кран шаровый  LD фл.. Ру40 ду 50</t>
  </si>
  <si>
    <t>Слесарно-сантехнические работы</t>
  </si>
  <si>
    <t>3.1.3.2.</t>
  </si>
  <si>
    <t>Основание пласт. прямое к НББ-64-60-80</t>
  </si>
  <si>
    <t>выключатель скр.1-кл. С16-057-б белый "Прима"</t>
  </si>
  <si>
    <t>Электромонтажные работы</t>
  </si>
  <si>
    <t>3.1.3.1.</t>
  </si>
  <si>
    <t>Текущее содержание (материалы)</t>
  </si>
  <si>
    <t>3.1.3.</t>
  </si>
  <si>
    <t>Профилактический(ремонт,выполняемый в плановом порядке)</t>
  </si>
  <si>
    <t>Непредвиденный(работы, связанные с устранением аварийных ситуаций;работы, выполняемые по заявкам граждан;работы, выявленные при общем(весеннем осмотре)</t>
  </si>
  <si>
    <t>Текущий ремонт:(непредвиденный, профилактический)</t>
  </si>
  <si>
    <t>Подготовка общего имущества дома к сезонной эксплуатации(ограждающих конструкций, подъездов, общих коммуникаций,технических устройств и технических помещений)</t>
  </si>
  <si>
    <t>Приложение №1ППР</t>
  </si>
  <si>
    <t>Электроснабжение</t>
  </si>
  <si>
    <t>Окраска вытяжных шахт, труб</t>
  </si>
  <si>
    <t>Кровля</t>
  </si>
  <si>
    <t>Осмотр оголовков вентиляционных каналов</t>
  </si>
  <si>
    <t>Вентиляция:</t>
  </si>
  <si>
    <t>ППР системы канализации</t>
  </si>
  <si>
    <t>Осмотр системы канализации на герметичность трубопроводов</t>
  </si>
  <si>
    <t>Осмотр системы канализации на соблюдение уклонов</t>
  </si>
  <si>
    <t>Система канализации:</t>
  </si>
  <si>
    <t>ППР системы водоснабжения</t>
  </si>
  <si>
    <t>Проверка узла учета воды</t>
  </si>
  <si>
    <t>Проверка трубопроводов на образавание конденсата</t>
  </si>
  <si>
    <t>Осмотр водопровода холодной воды по шуму и вибрации</t>
  </si>
  <si>
    <t>Осмотр разводящих трубопроводов</t>
  </si>
  <si>
    <t>Осмотр автоматических регуляторов температуры и давления</t>
  </si>
  <si>
    <t>Осмотр запорной арматуры, закрытие и открытие</t>
  </si>
  <si>
    <t>Система водоснабжения:</t>
  </si>
  <si>
    <t>Подготовка системы отопления к зимним условиям эксплуатации</t>
  </si>
  <si>
    <t>Проверка тепловой изоляции</t>
  </si>
  <si>
    <t>Проверка плотности закрытия и смена сальниковых уплотнений регулировочных кранов на нагревательных приборах</t>
  </si>
  <si>
    <t>Снятие задвижек для внутреннего осмотра и ремонта</t>
  </si>
  <si>
    <t>Осмотр насосов, магистральной запорной арматуры,контрольно-измерительной аппаратуры, автоматических устройств</t>
  </si>
  <si>
    <t xml:space="preserve">Контроль температуры и давления теплоносителя </t>
  </si>
  <si>
    <t>Промывка грязевиков</t>
  </si>
  <si>
    <t>Удаление воздуха из системы отопления</t>
  </si>
  <si>
    <t>Осмотр тепловых пунктов</t>
  </si>
  <si>
    <t>Система теплоснабжения:</t>
  </si>
  <si>
    <r>
      <t xml:space="preserve">Техническое обслуживание общих коммуникаций, технических устройств, конструктивных элементов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Поддержание в исправном состоянии инженерных сетей, обеспечение их готовности для предоставления коммунальных услуг, устранение выявленных дефектов, подговка общего имущества к сезонной эксплуатации, технический надзор за состоянием общего имущества жилого дома (общие, плановые, частичные осмотры). Приложение №1</t>
    </r>
  </si>
  <si>
    <t>3.1.2.</t>
  </si>
  <si>
    <t>Итого по группе работ: "Санитарное содержание"</t>
  </si>
  <si>
    <t>Дератизация, дезинсекция</t>
  </si>
  <si>
    <t>3.1.1.3.</t>
  </si>
  <si>
    <t>Благоустройство</t>
  </si>
  <si>
    <t>Инвентарь, материалы,спецодежда</t>
  </si>
  <si>
    <t>Уборка придомовой территории</t>
  </si>
  <si>
    <t>3.1.1.2.</t>
  </si>
  <si>
    <t>Уборка лестничных клеток</t>
  </si>
  <si>
    <t>3.1.1.1.</t>
  </si>
  <si>
    <t>Санитарное содержание</t>
  </si>
  <si>
    <t xml:space="preserve">3.1.1. </t>
  </si>
  <si>
    <t xml:space="preserve">Текущее содержание </t>
  </si>
  <si>
    <t>3.1.</t>
  </si>
  <si>
    <t>Стоимость 1 кв.м.</t>
  </si>
  <si>
    <t>Стоимость, руб.</t>
  </si>
  <si>
    <t>Статья/Работа</t>
  </si>
  <si>
    <t>№ п/п</t>
  </si>
  <si>
    <t>Раздел 3. Использование средств</t>
  </si>
  <si>
    <t>Использование конструктивных элементов</t>
  </si>
  <si>
    <t>Реклама</t>
  </si>
  <si>
    <t>Дополнительные доходы:</t>
  </si>
  <si>
    <t>Электроэнергия МОП</t>
  </si>
  <si>
    <t>Вывоз ТБО</t>
  </si>
  <si>
    <t>Лифт</t>
  </si>
  <si>
    <t>Текущее содержание</t>
  </si>
  <si>
    <t>Задолженность собственников/ бюджета по платежам на конец периода,  руб.</t>
  </si>
  <si>
    <t>Оплачено,  руб.</t>
  </si>
  <si>
    <t>Начислено,  руб.</t>
  </si>
  <si>
    <t>Задолженность собственников/ бюджета по платежам на начало периода,  руб.</t>
  </si>
  <si>
    <t>Статья/источник</t>
  </si>
  <si>
    <t>2. Доходы дома</t>
  </si>
  <si>
    <t>Общая площадь, кв.м.</t>
  </si>
  <si>
    <t>1. Характеристики на начало года</t>
  </si>
  <si>
    <t xml:space="preserve">об использовании средств собственников по текущему содержанию </t>
  </si>
  <si>
    <t xml:space="preserve">ОТЧЕТ </t>
  </si>
  <si>
    <t>Изолента Safeline 15/20 черный</t>
  </si>
  <si>
    <t>ПРА 1И250 ДРЛ закр. IP54</t>
  </si>
  <si>
    <t>Обследование вентиляционных шахт</t>
  </si>
  <si>
    <t xml:space="preserve">Технический надзор за состоянием общего имущества жилого дома(общие, плановые, частичные осмотры) : </t>
  </si>
  <si>
    <t>Лампа ДРЛ 250W Е40</t>
  </si>
  <si>
    <t>ПВ 1 4ж-з,10м</t>
  </si>
  <si>
    <t xml:space="preserve">ИТОГО </t>
  </si>
  <si>
    <t>Лампа ДРЛ 250W Е40,2шт.</t>
  </si>
  <si>
    <t>Установка пружин</t>
  </si>
  <si>
    <t>Кран шаровый itap VIENNA вн-вн 1" рычаг</t>
  </si>
  <si>
    <t>Изолента "Safeline" 15мм/10м синий</t>
  </si>
  <si>
    <t>Лампа ДРЛ 125W Е27,2шт.</t>
  </si>
  <si>
    <t>Эл. лампа Б 40вт Е27,60шт.</t>
  </si>
  <si>
    <t>Розетка 2М ОП с подпр. конт. (черн.),4шт.</t>
  </si>
  <si>
    <t>Обследование квартир</t>
  </si>
  <si>
    <t>Автоуслуги по вывозу снега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мере необходимости</t>
  </si>
  <si>
    <t>Утепление бетонных парапетов кв.114 (по смете)</t>
  </si>
  <si>
    <t>Кран шаровый itap VIENNA вн-вн 1" рычаг (подвал)</t>
  </si>
  <si>
    <t>VT.217 Кран шаровый ВВ 1" (подвал)</t>
  </si>
  <si>
    <t>Кирпич М100 (подвал),792шт.</t>
  </si>
  <si>
    <t>Цемент (перегородка),5шт.</t>
  </si>
  <si>
    <t>Штукатурка гипсовая Д-330 25кг/пакет,15шт.</t>
  </si>
  <si>
    <t>Эмаль ПФ-115 голубая,75кг</t>
  </si>
  <si>
    <t>Эмаль ПФ-115 белая,30кг</t>
  </si>
  <si>
    <t>Шпатлевка масляно-клеевая универсальная Д-001 10кг/Пакет,20шт.</t>
  </si>
  <si>
    <t>Грунт-пропитка акриловая,30кг</t>
  </si>
  <si>
    <t>Сварка замков, петель, шарниров на тех.этажах</t>
  </si>
  <si>
    <t>Установка фанеры, заделка отверстий</t>
  </si>
  <si>
    <t>Ремонт дверей в подъезде</t>
  </si>
  <si>
    <t>Частичный ремонт кровли 1п.</t>
  </si>
  <si>
    <t>Ремонт дверей мусорокамеры</t>
  </si>
  <si>
    <t>Закладка окон кирпичем в подвале</t>
  </si>
  <si>
    <t>Труба D110 L=2.0m (пл-к),2шт.</t>
  </si>
  <si>
    <t>Ревизия D110 (пл-к)</t>
  </si>
  <si>
    <t>Патрубок компенсационный  D=110  (пл-к)</t>
  </si>
  <si>
    <t>VT.217 Кран шаровый ВВ 1"</t>
  </si>
  <si>
    <t>Кран шар. фл. Ду100 Ру16</t>
  </si>
  <si>
    <t>Розетка на DIN-рейку с з/к РАр 10-3-ОП (SHUKO) (ИЭК),2шт.</t>
  </si>
  <si>
    <t>Лампа гал. лин. ТЗQ/CL R7S 500W "PHILIPS" 117mm,3шт.</t>
  </si>
  <si>
    <t xml:space="preserve">Эл. лампа Б 40вт Е27,74шт. </t>
  </si>
  <si>
    <t>Эл. лампа Б 100вт Е27,10шт.</t>
  </si>
  <si>
    <t>Лампа люм. TL-D 18W/54-765 G13 T8 Philips 8727,6шт.</t>
  </si>
  <si>
    <t>Лампа ДРЛ 250W Е40,3шт.</t>
  </si>
  <si>
    <t>Лампа ЛОН Б 230-240-6 Е27/27,10шт.</t>
  </si>
  <si>
    <t>Лампа ЛОН ДС 230-240-60 Е14/25,55шт.</t>
  </si>
  <si>
    <t>Лампа ЛОН Б 230-240-6 Е27/27,2шт.</t>
  </si>
  <si>
    <t>Лампа ЛОН Б 230-40 Е 27/27,10шт.</t>
  </si>
  <si>
    <t>Кабель ПВС 3 х 1,5,10м</t>
  </si>
  <si>
    <t>Выключатель ВА 16-131 1кл. "Хит"</t>
  </si>
  <si>
    <t>Лампа ЛОН Б 230-40 Е 27/27,100шт.</t>
  </si>
  <si>
    <t>Основание подвесное НСП-03-60 Н.Новгород (карболит. патрон),3шт.</t>
  </si>
  <si>
    <t xml:space="preserve">Основание к  НСП-03-60 </t>
  </si>
  <si>
    <t>Кабель ВВГ -П 3х2,5,68м</t>
  </si>
  <si>
    <t>Лампа ЛОН Б 230-40 Е 27/27,12шт.</t>
  </si>
  <si>
    <t>Капитальный ремонт</t>
  </si>
  <si>
    <t>МКД № 56 по м-н Горский за 2010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</si>
</sst>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4" fontId="44" fillId="0" borderId="0" xfId="0" applyNumberFormat="1" applyFont="1" applyAlignment="1">
      <alignment vertical="center"/>
    </xf>
    <xf numFmtId="4" fontId="44" fillId="0" borderId="0" xfId="0" applyNumberFormat="1" applyFont="1" applyAlignment="1">
      <alignment horizontal="center" vertical="center"/>
    </xf>
    <xf numFmtId="4" fontId="45" fillId="0" borderId="0" xfId="0" applyNumberFormat="1" applyFont="1" applyAlignment="1">
      <alignment vertical="center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horizontal="left" vertical="center"/>
    </xf>
    <xf numFmtId="4" fontId="45" fillId="0" borderId="0" xfId="0" applyNumberFormat="1" applyFont="1" applyAlignment="1">
      <alignment horizontal="center" vertical="center"/>
    </xf>
    <xf numFmtId="4" fontId="45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4" fontId="47" fillId="0" borderId="10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4" fontId="47" fillId="0" borderId="14" xfId="0" applyNumberFormat="1" applyFont="1" applyBorder="1" applyAlignment="1">
      <alignment horizontal="center" vertical="center" wrapText="1"/>
    </xf>
    <xf numFmtId="4" fontId="44" fillId="0" borderId="14" xfId="0" applyNumberFormat="1" applyFont="1" applyBorder="1" applyAlignment="1">
      <alignment vertical="center"/>
    </xf>
    <xf numFmtId="49" fontId="47" fillId="0" borderId="15" xfId="0" applyNumberFormat="1" applyFont="1" applyBorder="1" applyAlignment="1">
      <alignment horizontal="left" vertical="center"/>
    </xf>
    <xf numFmtId="49" fontId="47" fillId="0" borderId="16" xfId="0" applyNumberFormat="1" applyFont="1" applyBorder="1" applyAlignment="1">
      <alignment horizontal="left" vertical="center"/>
    </xf>
    <xf numFmtId="4" fontId="45" fillId="33" borderId="14" xfId="0" applyNumberFormat="1" applyFont="1" applyFill="1" applyBorder="1" applyAlignment="1">
      <alignment horizontal="center" vertical="center" wrapText="1"/>
    </xf>
    <xf numFmtId="4" fontId="45" fillId="0" borderId="14" xfId="0" applyNumberFormat="1" applyFont="1" applyBorder="1" applyAlignment="1">
      <alignment horizontal="center" vertical="center" wrapText="1"/>
    </xf>
    <xf numFmtId="4" fontId="45" fillId="33" borderId="12" xfId="0" applyNumberFormat="1" applyFont="1" applyFill="1" applyBorder="1" applyAlignment="1">
      <alignment horizontal="left" vertical="center" wrapText="1"/>
    </xf>
    <xf numFmtId="4" fontId="45" fillId="33" borderId="13" xfId="0" applyNumberFormat="1" applyFont="1" applyFill="1" applyBorder="1" applyAlignment="1">
      <alignment horizontal="left" vertical="center" wrapText="1"/>
    </xf>
    <xf numFmtId="4" fontId="45" fillId="33" borderId="14" xfId="0" applyNumberFormat="1" applyFont="1" applyFill="1" applyBorder="1" applyAlignment="1">
      <alignment horizontal="center" vertical="center"/>
    </xf>
    <xf numFmtId="4" fontId="45" fillId="33" borderId="11" xfId="0" applyNumberFormat="1" applyFont="1" applyFill="1" applyBorder="1" applyAlignment="1">
      <alignment horizontal="left" vertical="center" wrapText="1"/>
    </xf>
    <xf numFmtId="4" fontId="45" fillId="33" borderId="17" xfId="0" applyNumberFormat="1" applyFont="1" applyFill="1" applyBorder="1" applyAlignment="1">
      <alignment horizontal="center" vertical="center"/>
    </xf>
    <xf numFmtId="4" fontId="45" fillId="33" borderId="18" xfId="0" applyNumberFormat="1" applyFont="1" applyFill="1" applyBorder="1" applyAlignment="1">
      <alignment horizontal="center" vertical="center" wrapText="1"/>
    </xf>
    <xf numFmtId="4" fontId="45" fillId="33" borderId="11" xfId="0" applyNumberFormat="1" applyFont="1" applyFill="1" applyBorder="1" applyAlignment="1">
      <alignment horizontal="left" vertical="center" wrapText="1"/>
    </xf>
    <xf numFmtId="4" fontId="45" fillId="33" borderId="10" xfId="0" applyNumberFormat="1" applyFont="1" applyFill="1" applyBorder="1" applyAlignment="1">
      <alignment horizontal="center" vertical="center"/>
    </xf>
    <xf numFmtId="4" fontId="45" fillId="33" borderId="19" xfId="0" applyNumberFormat="1" applyFont="1" applyFill="1" applyBorder="1" applyAlignment="1">
      <alignment horizontal="center" vertical="center" wrapText="1"/>
    </xf>
    <xf numFmtId="4" fontId="48" fillId="33" borderId="14" xfId="0" applyNumberFormat="1" applyFont="1" applyFill="1" applyBorder="1" applyAlignment="1">
      <alignment horizontal="center" vertical="center" wrapText="1"/>
    </xf>
    <xf numFmtId="4" fontId="45" fillId="0" borderId="19" xfId="0" applyNumberFormat="1" applyFont="1" applyBorder="1" applyAlignment="1">
      <alignment horizontal="center" vertical="center"/>
    </xf>
    <xf numFmtId="4" fontId="48" fillId="33" borderId="11" xfId="0" applyNumberFormat="1" applyFont="1" applyFill="1" applyBorder="1" applyAlignment="1">
      <alignment horizontal="left" vertical="center" wrapText="1"/>
    </xf>
    <xf numFmtId="4" fontId="48" fillId="33" borderId="12" xfId="0" applyNumberFormat="1" applyFont="1" applyFill="1" applyBorder="1" applyAlignment="1">
      <alignment horizontal="left" vertical="center" wrapText="1"/>
    </xf>
    <xf numFmtId="4" fontId="48" fillId="33" borderId="13" xfId="0" applyNumberFormat="1" applyFont="1" applyFill="1" applyBorder="1" applyAlignment="1">
      <alignment horizontal="left" vertical="center" wrapText="1"/>
    </xf>
    <xf numFmtId="4" fontId="48" fillId="33" borderId="17" xfId="0" applyNumberFormat="1" applyFont="1" applyFill="1" applyBorder="1" applyAlignment="1">
      <alignment horizontal="center" vertical="center"/>
    </xf>
    <xf numFmtId="4" fontId="47" fillId="33" borderId="11" xfId="0" applyNumberFormat="1" applyFont="1" applyFill="1" applyBorder="1" applyAlignment="1">
      <alignment horizontal="left" vertical="center" wrapText="1"/>
    </xf>
    <xf numFmtId="4" fontId="47" fillId="33" borderId="12" xfId="0" applyNumberFormat="1" applyFont="1" applyFill="1" applyBorder="1" applyAlignment="1">
      <alignment horizontal="left" vertical="center" wrapText="1"/>
    </xf>
    <xf numFmtId="4" fontId="47" fillId="33" borderId="13" xfId="0" applyNumberFormat="1" applyFont="1" applyFill="1" applyBorder="1" applyAlignment="1">
      <alignment horizontal="left" vertical="center" wrapText="1"/>
    </xf>
    <xf numFmtId="4" fontId="45" fillId="33" borderId="19" xfId="0" applyNumberFormat="1" applyFont="1" applyFill="1" applyBorder="1" applyAlignment="1">
      <alignment horizontal="center" vertical="center"/>
    </xf>
    <xf numFmtId="4" fontId="45" fillId="33" borderId="12" xfId="0" applyNumberFormat="1" applyFont="1" applyFill="1" applyBorder="1" applyAlignment="1">
      <alignment horizontal="left" vertical="center" wrapText="1"/>
    </xf>
    <xf numFmtId="4" fontId="45" fillId="33" borderId="13" xfId="0" applyNumberFormat="1" applyFont="1" applyFill="1" applyBorder="1" applyAlignment="1">
      <alignment horizontal="left" vertical="center" wrapText="1"/>
    </xf>
    <xf numFmtId="4" fontId="45" fillId="0" borderId="14" xfId="0" applyNumberFormat="1" applyFont="1" applyBorder="1" applyAlignment="1">
      <alignment horizontal="center" vertical="center"/>
    </xf>
    <xf numFmtId="4" fontId="45" fillId="33" borderId="11" xfId="0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4" fontId="48" fillId="33" borderId="19" xfId="0" applyNumberFormat="1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center"/>
    </xf>
    <xf numFmtId="0" fontId="19" fillId="34" borderId="19" xfId="0" applyFont="1" applyFill="1" applyBorder="1" applyAlignment="1">
      <alignment horizontal="left" vertical="center" wrapText="1"/>
    </xf>
    <xf numFmtId="0" fontId="19" fillId="34" borderId="20" xfId="0" applyFont="1" applyFill="1" applyBorder="1" applyAlignment="1">
      <alignment horizontal="left" vertical="center" wrapText="1"/>
    </xf>
    <xf numFmtId="0" fontId="19" fillId="34" borderId="17" xfId="0" applyFont="1" applyFill="1" applyBorder="1" applyAlignment="1">
      <alignment horizontal="left" vertical="center" wrapText="1"/>
    </xf>
    <xf numFmtId="0" fontId="19" fillId="34" borderId="11" xfId="0" applyFont="1" applyFill="1" applyBorder="1" applyAlignment="1">
      <alignment horizontal="left" vertical="center" wrapText="1"/>
    </xf>
    <xf numFmtId="0" fontId="19" fillId="34" borderId="12" xfId="0" applyFont="1" applyFill="1" applyBorder="1" applyAlignment="1">
      <alignment horizontal="left" vertical="center" wrapText="1"/>
    </xf>
    <xf numFmtId="0" fontId="19" fillId="34" borderId="13" xfId="0" applyFont="1" applyFill="1" applyBorder="1" applyAlignment="1">
      <alignment horizontal="left" vertical="center" wrapText="1"/>
    </xf>
    <xf numFmtId="0" fontId="22" fillId="34" borderId="19" xfId="0" applyFont="1" applyFill="1" applyBorder="1" applyAlignment="1">
      <alignment horizontal="left" vertical="center" wrapText="1"/>
    </xf>
    <xf numFmtId="0" fontId="22" fillId="34" borderId="20" xfId="0" applyFont="1" applyFill="1" applyBorder="1" applyAlignment="1">
      <alignment horizontal="left" vertical="center" wrapText="1"/>
    </xf>
    <xf numFmtId="0" fontId="22" fillId="34" borderId="17" xfId="0" applyFont="1" applyFill="1" applyBorder="1" applyAlignment="1">
      <alignment horizontal="left" vertical="center" wrapText="1"/>
    </xf>
    <xf numFmtId="0" fontId="22" fillId="34" borderId="11" xfId="0" applyFont="1" applyFill="1" applyBorder="1" applyAlignment="1">
      <alignment horizontal="left" vertical="center" wrapText="1"/>
    </xf>
    <xf numFmtId="0" fontId="22" fillId="34" borderId="12" xfId="0" applyFont="1" applyFill="1" applyBorder="1" applyAlignment="1">
      <alignment horizontal="left" vertical="center" wrapText="1"/>
    </xf>
    <xf numFmtId="0" fontId="22" fillId="34" borderId="13" xfId="0" applyFont="1" applyFill="1" applyBorder="1" applyAlignment="1">
      <alignment horizontal="left" vertical="center" wrapText="1"/>
    </xf>
    <xf numFmtId="0" fontId="19" fillId="34" borderId="18" xfId="0" applyFont="1" applyFill="1" applyBorder="1" applyAlignment="1">
      <alignment horizontal="left" vertical="center" wrapText="1"/>
    </xf>
    <xf numFmtId="0" fontId="19" fillId="34" borderId="0" xfId="0" applyFont="1" applyFill="1" applyBorder="1" applyAlignment="1">
      <alignment horizontal="left" vertical="center" wrapText="1"/>
    </xf>
    <xf numFmtId="0" fontId="19" fillId="34" borderId="21" xfId="0" applyFont="1" applyFill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22" fillId="34" borderId="18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left" vertical="center" wrapText="1"/>
    </xf>
    <xf numFmtId="0" fontId="22" fillId="34" borderId="21" xfId="0" applyFont="1" applyFill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8" fillId="0" borderId="19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0" fontId="45" fillId="0" borderId="20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left" vertical="center" wrapText="1"/>
    </xf>
    <xf numFmtId="4" fontId="47" fillId="0" borderId="19" xfId="0" applyNumberFormat="1" applyFont="1" applyBorder="1" applyAlignment="1">
      <alignment horizontal="center" vertical="center" wrapText="1"/>
    </xf>
    <xf numFmtId="4" fontId="48" fillId="33" borderId="23" xfId="0" applyNumberFormat="1" applyFont="1" applyFill="1" applyBorder="1" applyAlignment="1">
      <alignment horizontal="left" vertical="center" wrapText="1"/>
    </xf>
    <xf numFmtId="4" fontId="48" fillId="33" borderId="17" xfId="0" applyNumberFormat="1" applyFont="1" applyFill="1" applyBorder="1" applyAlignment="1">
      <alignment horizontal="center" vertical="center" wrapText="1"/>
    </xf>
    <xf numFmtId="4" fontId="48" fillId="33" borderId="11" xfId="0" applyNumberFormat="1" applyFont="1" applyFill="1" applyBorder="1" applyAlignment="1">
      <alignment horizontal="center" vertical="center" wrapText="1"/>
    </xf>
    <xf numFmtId="4" fontId="48" fillId="33" borderId="11" xfId="0" applyNumberFormat="1" applyFont="1" applyFill="1" applyBorder="1" applyAlignment="1">
      <alignment horizontal="center" vertical="center" wrapText="1"/>
    </xf>
    <xf numFmtId="4" fontId="48" fillId="33" borderId="12" xfId="0" applyNumberFormat="1" applyFont="1" applyFill="1" applyBorder="1" applyAlignment="1">
      <alignment horizontal="center" vertical="center" wrapText="1"/>
    </xf>
    <xf numFmtId="4" fontId="48" fillId="33" borderId="13" xfId="0" applyNumberFormat="1" applyFont="1" applyFill="1" applyBorder="1" applyAlignment="1">
      <alignment horizontal="center" vertical="center" wrapText="1"/>
    </xf>
    <xf numFmtId="4" fontId="49" fillId="33" borderId="0" xfId="0" applyNumberFormat="1" applyFont="1" applyFill="1" applyAlignment="1">
      <alignment horizontal="center" vertical="center"/>
    </xf>
    <xf numFmtId="4" fontId="50" fillId="33" borderId="0" xfId="0" applyNumberFormat="1" applyFont="1" applyFill="1" applyAlignment="1">
      <alignment horizontal="center" vertical="center" wrapText="1"/>
    </xf>
    <xf numFmtId="4" fontId="50" fillId="33" borderId="0" xfId="0" applyNumberFormat="1" applyFont="1" applyFill="1" applyAlignment="1">
      <alignment vertical="center" wrapText="1"/>
    </xf>
    <xf numFmtId="4" fontId="47" fillId="33" borderId="19" xfId="0" applyNumberFormat="1" applyFont="1" applyFill="1" applyBorder="1" applyAlignment="1">
      <alignment horizontal="center" vertical="center" wrapText="1"/>
    </xf>
    <xf numFmtId="4" fontId="45" fillId="33" borderId="23" xfId="0" applyNumberFormat="1" applyFont="1" applyFill="1" applyBorder="1" applyAlignment="1">
      <alignment horizontal="left" vertical="center" wrapText="1"/>
    </xf>
    <xf numFmtId="4" fontId="45" fillId="0" borderId="13" xfId="0" applyNumberFormat="1" applyFont="1" applyBorder="1" applyAlignment="1">
      <alignment horizontal="center" vertical="center"/>
    </xf>
    <xf numFmtId="4" fontId="48" fillId="33" borderId="22" xfId="0" applyNumberFormat="1" applyFont="1" applyFill="1" applyBorder="1" applyAlignment="1">
      <alignment horizontal="center" vertical="center" wrapText="1"/>
    </xf>
    <xf numFmtId="4" fontId="48" fillId="33" borderId="23" xfId="0" applyNumberFormat="1" applyFont="1" applyFill="1" applyBorder="1" applyAlignment="1">
      <alignment horizontal="center" vertical="center" wrapText="1"/>
    </xf>
    <xf numFmtId="4" fontId="51" fillId="33" borderId="0" xfId="0" applyNumberFormat="1" applyFont="1" applyFill="1" applyAlignment="1">
      <alignment horizontal="center" vertical="center" wrapText="1"/>
    </xf>
    <xf numFmtId="4" fontId="50" fillId="33" borderId="0" xfId="0" applyNumberFormat="1" applyFont="1" applyFill="1" applyBorder="1" applyAlignment="1">
      <alignment vertical="center" wrapText="1"/>
    </xf>
    <xf numFmtId="4" fontId="45" fillId="33" borderId="12" xfId="0" applyNumberFormat="1" applyFont="1" applyFill="1" applyBorder="1" applyAlignment="1">
      <alignment vertical="center"/>
    </xf>
    <xf numFmtId="4" fontId="45" fillId="33" borderId="14" xfId="0" applyNumberFormat="1" applyFont="1" applyFill="1" applyBorder="1" applyAlignment="1">
      <alignment vertical="center"/>
    </xf>
    <xf numFmtId="4" fontId="48" fillId="33" borderId="12" xfId="0" applyNumberFormat="1" applyFont="1" applyFill="1" applyBorder="1" applyAlignment="1">
      <alignment horizontal="center" vertical="center"/>
    </xf>
    <xf numFmtId="4" fontId="50" fillId="33" borderId="0" xfId="0" applyNumberFormat="1" applyFont="1" applyFill="1" applyAlignment="1">
      <alignment horizontal="center" vertical="center"/>
    </xf>
    <xf numFmtId="4" fontId="52" fillId="33" borderId="0" xfId="0" applyNumberFormat="1" applyFont="1" applyFill="1" applyAlignment="1">
      <alignment horizontal="center" vertical="center" wrapText="1"/>
    </xf>
    <xf numFmtId="4" fontId="52" fillId="33" borderId="0" xfId="0" applyNumberFormat="1" applyFont="1" applyFill="1" applyAlignment="1">
      <alignment horizontal="center" vertical="center"/>
    </xf>
    <xf numFmtId="4" fontId="47" fillId="0" borderId="14" xfId="0" applyNumberFormat="1" applyFont="1" applyBorder="1" applyAlignment="1">
      <alignment horizontal="center" vertical="center"/>
    </xf>
    <xf numFmtId="4" fontId="47" fillId="33" borderId="15" xfId="0" applyNumberFormat="1" applyFont="1" applyFill="1" applyBorder="1" applyAlignment="1">
      <alignment vertical="center" wrapText="1"/>
    </xf>
    <xf numFmtId="0" fontId="45" fillId="0" borderId="23" xfId="0" applyFont="1" applyBorder="1" applyAlignment="1">
      <alignment horizontal="left" vertical="center" wrapText="1"/>
    </xf>
    <xf numFmtId="4" fontId="44" fillId="0" borderId="19" xfId="0" applyNumberFormat="1" applyFont="1" applyBorder="1" applyAlignment="1">
      <alignment horizontal="center" vertical="center"/>
    </xf>
    <xf numFmtId="4" fontId="49" fillId="33" borderId="0" xfId="0" applyNumberFormat="1" applyFont="1" applyFill="1" applyAlignment="1">
      <alignment vertical="center"/>
    </xf>
    <xf numFmtId="4" fontId="50" fillId="33" borderId="0" xfId="0" applyNumberFormat="1" applyFont="1" applyFill="1" applyAlignment="1">
      <alignment horizontal="right" vertical="center" wrapText="1"/>
    </xf>
    <xf numFmtId="4" fontId="50" fillId="33" borderId="0" xfId="0" applyNumberFormat="1" applyFont="1" applyFill="1" applyAlignment="1">
      <alignment vertical="center"/>
    </xf>
    <xf numFmtId="4" fontId="47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4" fontId="44" fillId="0" borderId="0" xfId="0" applyNumberFormat="1" applyFont="1" applyBorder="1" applyAlignment="1">
      <alignment vertical="center"/>
    </xf>
    <xf numFmtId="4" fontId="47" fillId="0" borderId="11" xfId="0" applyNumberFormat="1" applyFont="1" applyBorder="1" applyAlignment="1">
      <alignment horizontal="center" vertical="center" wrapText="1"/>
    </xf>
    <xf numFmtId="4" fontId="47" fillId="33" borderId="23" xfId="0" applyNumberFormat="1" applyFont="1" applyFill="1" applyBorder="1" applyAlignment="1">
      <alignment vertical="center" wrapText="1"/>
    </xf>
    <xf numFmtId="4" fontId="47" fillId="33" borderId="12" xfId="0" applyNumberFormat="1" applyFont="1" applyFill="1" applyBorder="1" applyAlignment="1">
      <alignment vertical="center" wrapText="1"/>
    </xf>
    <xf numFmtId="4" fontId="47" fillId="33" borderId="13" xfId="0" applyNumberFormat="1" applyFont="1" applyFill="1" applyBorder="1" applyAlignment="1">
      <alignment vertical="center" wrapText="1"/>
    </xf>
    <xf numFmtId="4" fontId="48" fillId="33" borderId="23" xfId="0" applyNumberFormat="1" applyFont="1" applyFill="1" applyBorder="1" applyAlignment="1">
      <alignment vertical="center"/>
    </xf>
    <xf numFmtId="4" fontId="48" fillId="33" borderId="12" xfId="0" applyNumberFormat="1" applyFont="1" applyFill="1" applyBorder="1" applyAlignment="1">
      <alignment vertical="center"/>
    </xf>
    <xf numFmtId="4" fontId="48" fillId="33" borderId="13" xfId="0" applyNumberFormat="1" applyFont="1" applyFill="1" applyBorder="1" applyAlignment="1">
      <alignment vertical="center"/>
    </xf>
    <xf numFmtId="4" fontId="49" fillId="33" borderId="20" xfId="0" applyNumberFormat="1" applyFont="1" applyFill="1" applyBorder="1" applyAlignment="1">
      <alignment vertical="center"/>
    </xf>
    <xf numFmtId="4" fontId="47" fillId="33" borderId="23" xfId="0" applyNumberFormat="1" applyFont="1" applyFill="1" applyBorder="1" applyAlignment="1">
      <alignment horizontal="left" vertical="center" wrapText="1"/>
    </xf>
    <xf numFmtId="4" fontId="45" fillId="0" borderId="24" xfId="0" applyNumberFormat="1" applyFont="1" applyBorder="1" applyAlignment="1">
      <alignment horizontal="center" vertical="center"/>
    </xf>
    <xf numFmtId="4" fontId="51" fillId="33" borderId="0" xfId="0" applyNumberFormat="1" applyFont="1" applyFill="1" applyAlignment="1">
      <alignment vertical="center" wrapText="1"/>
    </xf>
    <xf numFmtId="4" fontId="50" fillId="33" borderId="0" xfId="0" applyNumberFormat="1" applyFont="1" applyFill="1" applyBorder="1" applyAlignment="1">
      <alignment horizontal="center" vertical="center"/>
    </xf>
    <xf numFmtId="4" fontId="45" fillId="33" borderId="25" xfId="0" applyNumberFormat="1" applyFont="1" applyFill="1" applyBorder="1" applyAlignment="1">
      <alignment horizontal="left" vertical="center" wrapText="1"/>
    </xf>
    <xf numFmtId="4" fontId="45" fillId="33" borderId="26" xfId="0" applyNumberFormat="1" applyFont="1" applyFill="1" applyBorder="1" applyAlignment="1">
      <alignment horizontal="left" vertical="center" wrapText="1"/>
    </xf>
    <xf numFmtId="4" fontId="49" fillId="33" borderId="0" xfId="0" applyNumberFormat="1" applyFont="1" applyFill="1" applyBorder="1" applyAlignment="1">
      <alignment vertical="center"/>
    </xf>
    <xf numFmtId="4" fontId="44" fillId="0" borderId="21" xfId="0" applyNumberFormat="1" applyFont="1" applyBorder="1" applyAlignment="1">
      <alignment vertical="center"/>
    </xf>
    <xf numFmtId="4" fontId="45" fillId="33" borderId="0" xfId="0" applyNumberFormat="1" applyFont="1" applyFill="1" applyBorder="1" applyAlignment="1">
      <alignment horizontal="left" vertical="center" wrapText="1"/>
    </xf>
    <xf numFmtId="4" fontId="45" fillId="33" borderId="21" xfId="0" applyNumberFormat="1" applyFont="1" applyFill="1" applyBorder="1" applyAlignment="1">
      <alignment horizontal="left" vertical="center" wrapText="1"/>
    </xf>
    <xf numFmtId="4" fontId="45" fillId="33" borderId="10" xfId="0" applyNumberFormat="1" applyFont="1" applyFill="1" applyBorder="1" applyAlignment="1">
      <alignment horizontal="center" vertical="center" wrapText="1"/>
    </xf>
    <xf numFmtId="4" fontId="47" fillId="33" borderId="0" xfId="0" applyNumberFormat="1" applyFont="1" applyFill="1" applyBorder="1" applyAlignment="1">
      <alignment vertical="center" wrapText="1"/>
    </xf>
    <xf numFmtId="4" fontId="45" fillId="33" borderId="20" xfId="0" applyNumberFormat="1" applyFont="1" applyFill="1" applyBorder="1" applyAlignment="1">
      <alignment horizontal="left" vertical="center" wrapText="1"/>
    </xf>
    <xf numFmtId="4" fontId="45" fillId="33" borderId="17" xfId="0" applyNumberFormat="1" applyFont="1" applyFill="1" applyBorder="1" applyAlignment="1">
      <alignment horizontal="left" vertical="center" wrapText="1"/>
    </xf>
    <xf numFmtId="4" fontId="44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47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140625" defaultRowHeight="15"/>
  <cols>
    <col min="1" max="1" width="11.57421875" style="1" customWidth="1"/>
    <col min="2" max="2" width="17.28125" style="1" customWidth="1"/>
    <col min="3" max="3" width="26.140625" style="1" customWidth="1"/>
    <col min="4" max="4" width="24.8515625" style="1" customWidth="1"/>
    <col min="5" max="5" width="25.421875" style="2" customWidth="1"/>
    <col min="6" max="6" width="27.7109375" style="1" customWidth="1"/>
    <col min="7" max="16384" width="9.140625" style="1" customWidth="1"/>
  </cols>
  <sheetData>
    <row r="1" spans="1:6" ht="18.75">
      <c r="A1" s="109" t="s">
        <v>107</v>
      </c>
      <c r="B1" s="109"/>
      <c r="C1" s="109"/>
      <c r="D1" s="109"/>
      <c r="E1" s="109"/>
      <c r="F1" s="109"/>
    </row>
    <row r="2" spans="1:6" ht="21" customHeight="1">
      <c r="A2" s="108" t="s">
        <v>106</v>
      </c>
      <c r="B2" s="108"/>
      <c r="C2" s="108"/>
      <c r="D2" s="108"/>
      <c r="E2" s="108"/>
      <c r="F2" s="108"/>
    </row>
    <row r="3" spans="1:6" ht="21" customHeight="1">
      <c r="A3" s="108" t="s">
        <v>163</v>
      </c>
      <c r="B3" s="108"/>
      <c r="C3" s="108"/>
      <c r="D3" s="108"/>
      <c r="E3" s="108"/>
      <c r="F3" s="108"/>
    </row>
    <row r="4" spans="1:6" ht="15.75" thickBot="1">
      <c r="A4" s="134" t="s">
        <v>105</v>
      </c>
      <c r="B4" s="134"/>
      <c r="C4" s="134"/>
      <c r="D4" s="116"/>
      <c r="E4" s="107"/>
      <c r="F4" s="116"/>
    </row>
    <row r="5" spans="1:6" ht="15.75" customHeight="1" thickBot="1">
      <c r="A5" s="133" t="s">
        <v>104</v>
      </c>
      <c r="B5" s="132"/>
      <c r="C5" s="106">
        <v>7792.14</v>
      </c>
      <c r="D5" s="105"/>
      <c r="E5" s="104"/>
      <c r="F5" s="105"/>
    </row>
    <row r="6" spans="1:6" ht="15">
      <c r="A6" s="103"/>
      <c r="B6" s="131"/>
      <c r="C6" s="131"/>
      <c r="D6" s="131"/>
      <c r="E6" s="131"/>
      <c r="F6" s="131"/>
    </row>
    <row r="7" spans="1:6" ht="16.5" thickBot="1">
      <c r="A7" s="127" t="s">
        <v>103</v>
      </c>
      <c r="B7" s="127"/>
      <c r="C7" s="114"/>
      <c r="D7" s="114"/>
      <c r="E7" s="102"/>
      <c r="F7" s="130"/>
    </row>
    <row r="8" spans="1:6" ht="69" customHeight="1" thickBot="1">
      <c r="A8" s="93" t="s">
        <v>102</v>
      </c>
      <c r="B8" s="101"/>
      <c r="C8" s="100" t="s">
        <v>101</v>
      </c>
      <c r="D8" s="100" t="s">
        <v>100</v>
      </c>
      <c r="E8" s="100" t="s">
        <v>99</v>
      </c>
      <c r="F8" s="29" t="s">
        <v>98</v>
      </c>
    </row>
    <row r="9" spans="1:6" ht="18.75" customHeight="1" thickBot="1">
      <c r="A9" s="21" t="s">
        <v>97</v>
      </c>
      <c r="B9" s="98"/>
      <c r="C9" s="42">
        <v>67579.26</v>
      </c>
      <c r="D9" s="42">
        <f>7792.14*12*9.9</f>
        <v>925706.2320000001</v>
      </c>
      <c r="E9" s="99">
        <f>C9+D9-F9</f>
        <v>898283.0420000001</v>
      </c>
      <c r="F9" s="129">
        <v>95002.45</v>
      </c>
    </row>
    <row r="10" spans="1:6" ht="16.5" thickBot="1">
      <c r="A10" s="21" t="s">
        <v>96</v>
      </c>
      <c r="B10" s="98"/>
      <c r="C10" s="28">
        <v>10013.93</v>
      </c>
      <c r="D10" s="28">
        <v>184113.99</v>
      </c>
      <c r="E10" s="28">
        <v>181747.89</v>
      </c>
      <c r="F10" s="129">
        <v>12380.03</v>
      </c>
    </row>
    <row r="11" spans="1:6" ht="16.5" thickBot="1">
      <c r="A11" s="21" t="s">
        <v>95</v>
      </c>
      <c r="B11" s="98"/>
      <c r="C11" s="28">
        <v>4286.83</v>
      </c>
      <c r="D11" s="28">
        <f>7792.14*12*0.75</f>
        <v>70129.26000000001</v>
      </c>
      <c r="E11" s="99">
        <f>C11+D11-F11</f>
        <v>67797.13</v>
      </c>
      <c r="F11" s="129">
        <v>6618.96</v>
      </c>
    </row>
    <row r="12" spans="1:6" ht="16.5" thickBot="1">
      <c r="A12" s="21" t="s">
        <v>94</v>
      </c>
      <c r="B12" s="98"/>
      <c r="C12" s="28">
        <v>0</v>
      </c>
      <c r="D12" s="28">
        <v>98393.85</v>
      </c>
      <c r="E12" s="28">
        <v>92029.71</v>
      </c>
      <c r="F12" s="129">
        <v>6364.14</v>
      </c>
    </row>
    <row r="13" spans="1:6" ht="16.5" customHeight="1" thickBot="1">
      <c r="A13" s="21" t="s">
        <v>93</v>
      </c>
      <c r="B13" s="98"/>
      <c r="C13" s="28"/>
      <c r="D13" s="28"/>
      <c r="E13" s="28"/>
      <c r="F13" s="22"/>
    </row>
    <row r="14" spans="1:6" ht="16.5" thickBot="1">
      <c r="A14" s="21" t="s">
        <v>92</v>
      </c>
      <c r="B14" s="98"/>
      <c r="C14" s="28">
        <v>0</v>
      </c>
      <c r="D14" s="28">
        <v>0</v>
      </c>
      <c r="E14" s="28">
        <v>0</v>
      </c>
      <c r="F14" s="22">
        <v>0</v>
      </c>
    </row>
    <row r="15" spans="1:6" ht="33" customHeight="1" thickBot="1">
      <c r="A15" s="21" t="s">
        <v>91</v>
      </c>
      <c r="B15" s="98"/>
      <c r="C15" s="28">
        <v>0</v>
      </c>
      <c r="D15" s="28">
        <v>2208</v>
      </c>
      <c r="E15" s="28">
        <v>2208</v>
      </c>
      <c r="F15" s="22">
        <v>0</v>
      </c>
    </row>
    <row r="16" spans="1:6" ht="20.25" customHeight="1" thickBot="1">
      <c r="A16" s="21" t="s">
        <v>162</v>
      </c>
      <c r="B16" s="98"/>
      <c r="C16" s="28">
        <v>6234.37</v>
      </c>
      <c r="D16" s="28">
        <v>220045.32</v>
      </c>
      <c r="E16" s="28">
        <v>203721.54</v>
      </c>
      <c r="F16" s="41">
        <v>22558.15</v>
      </c>
    </row>
    <row r="17" spans="1:6" ht="16.5" thickBot="1">
      <c r="A17" s="37" t="s">
        <v>114</v>
      </c>
      <c r="B17" s="128"/>
      <c r="C17" s="97">
        <f>SUM(C9:C16)</f>
        <v>88114.39</v>
      </c>
      <c r="D17" s="97">
        <f>SUM(D9:D16)</f>
        <v>1500596.6520000002</v>
      </c>
      <c r="E17" s="97">
        <f>SUM(E9:E16)</f>
        <v>1445787.312</v>
      </c>
      <c r="F17" s="97">
        <f>SUM(F9:F16)</f>
        <v>142923.73</v>
      </c>
    </row>
    <row r="18" spans="1:6" ht="15">
      <c r="A18" s="96"/>
      <c r="B18" s="96"/>
      <c r="C18" s="115"/>
      <c r="D18" s="115"/>
      <c r="E18" s="95"/>
      <c r="F18" s="115"/>
    </row>
    <row r="19" spans="1:6" ht="15.75" thickBot="1">
      <c r="A19" s="127" t="s">
        <v>90</v>
      </c>
      <c r="B19" s="127"/>
      <c r="C19" s="127"/>
      <c r="D19" s="114"/>
      <c r="E19" s="94"/>
      <c r="F19" s="114"/>
    </row>
    <row r="20" spans="1:6" ht="28.5" customHeight="1" thickBot="1">
      <c r="A20" s="29" t="s">
        <v>89</v>
      </c>
      <c r="B20" s="93" t="s">
        <v>88</v>
      </c>
      <c r="C20" s="92"/>
      <c r="D20" s="91"/>
      <c r="E20" s="90" t="s">
        <v>87</v>
      </c>
      <c r="F20" s="29" t="s">
        <v>86</v>
      </c>
    </row>
    <row r="21" spans="1:6" ht="16.5" customHeight="1" thickBot="1">
      <c r="A21" s="89" t="s">
        <v>85</v>
      </c>
      <c r="B21" s="33" t="s">
        <v>84</v>
      </c>
      <c r="C21" s="32"/>
      <c r="D21" s="88"/>
      <c r="E21" s="46"/>
      <c r="F21" s="29"/>
    </row>
    <row r="22" spans="1:6" ht="16.5" thickBot="1">
      <c r="A22" s="47" t="s">
        <v>83</v>
      </c>
      <c r="B22" s="33" t="s">
        <v>82</v>
      </c>
      <c r="C22" s="32"/>
      <c r="D22" s="31"/>
      <c r="E22" s="46"/>
      <c r="F22" s="29"/>
    </row>
    <row r="23" spans="1:6" ht="16.5" thickBot="1">
      <c r="A23" s="27" t="s">
        <v>81</v>
      </c>
      <c r="B23" s="21" t="s">
        <v>80</v>
      </c>
      <c r="C23" s="20"/>
      <c r="D23" s="23"/>
      <c r="E23" s="28">
        <v>120781.03749999996</v>
      </c>
      <c r="F23" s="18">
        <f>E23/12/7792.14</f>
        <v>1.2916973332529098</v>
      </c>
    </row>
    <row r="24" spans="1:6" ht="16.5" thickBot="1">
      <c r="A24" s="27"/>
      <c r="B24" s="21" t="s">
        <v>77</v>
      </c>
      <c r="C24" s="20"/>
      <c r="D24" s="23"/>
      <c r="E24" s="28">
        <v>3231.82</v>
      </c>
      <c r="F24" s="18">
        <f>E24/12/7792.14</f>
        <v>0.034562820140979666</v>
      </c>
    </row>
    <row r="25" spans="1:6" ht="16.5" thickBot="1">
      <c r="A25" s="27" t="s">
        <v>79</v>
      </c>
      <c r="B25" s="21" t="s">
        <v>78</v>
      </c>
      <c r="C25" s="20"/>
      <c r="D25" s="23"/>
      <c r="E25" s="28">
        <v>175043.91750000004</v>
      </c>
      <c r="F25" s="18">
        <f>E25/12/7792.14</f>
        <v>1.8720137375611836</v>
      </c>
    </row>
    <row r="26" spans="1:6" ht="16.5" thickBot="1">
      <c r="A26" s="27"/>
      <c r="B26" s="21" t="s">
        <v>77</v>
      </c>
      <c r="C26" s="20"/>
      <c r="D26" s="23"/>
      <c r="E26" s="28">
        <v>5386.68</v>
      </c>
      <c r="F26" s="18">
        <f>E26/12/7792.14</f>
        <v>0.057608051190045355</v>
      </c>
    </row>
    <row r="27" spans="1:6" ht="16.5" thickBot="1">
      <c r="A27" s="27"/>
      <c r="B27" s="21" t="s">
        <v>76</v>
      </c>
      <c r="C27" s="20"/>
      <c r="D27" s="26"/>
      <c r="E27" s="28">
        <f>4766.81431861875+529.84+659.15+4800.03</f>
        <v>10755.834318618749</v>
      </c>
      <c r="F27" s="18">
        <f>E27/12/7792.14</f>
        <v>0.11502867332357508</v>
      </c>
    </row>
    <row r="28" spans="1:6" ht="16.5" thickBot="1">
      <c r="A28" s="27" t="s">
        <v>75</v>
      </c>
      <c r="B28" s="21" t="s">
        <v>74</v>
      </c>
      <c r="C28" s="20"/>
      <c r="D28" s="23"/>
      <c r="E28" s="18">
        <v>0</v>
      </c>
      <c r="F28" s="18">
        <f>E28/12/7792.14</f>
        <v>0</v>
      </c>
    </row>
    <row r="29" spans="1:6" ht="16.5" customHeight="1" thickBot="1">
      <c r="A29" s="24"/>
      <c r="B29" s="123" t="s">
        <v>73</v>
      </c>
      <c r="C29" s="122"/>
      <c r="D29" s="121"/>
      <c r="E29" s="87">
        <f>SUM(E23:E28)</f>
        <v>315199.2893186188</v>
      </c>
      <c r="F29" s="87">
        <f>SUM(F23:F28)</f>
        <v>3.3709106154686936</v>
      </c>
    </row>
    <row r="30" spans="1:6" ht="98.25" customHeight="1" thickBot="1">
      <c r="A30" s="47" t="s">
        <v>72</v>
      </c>
      <c r="B30" s="33" t="s">
        <v>71</v>
      </c>
      <c r="C30" s="32"/>
      <c r="D30" s="31"/>
      <c r="E30" s="28">
        <v>192589.752899485</v>
      </c>
      <c r="F30" s="18">
        <f>E30/12/7792.14</f>
        <v>2.0596583319803137</v>
      </c>
    </row>
    <row r="31" spans="1:6" ht="18" customHeight="1" hidden="1" thickBot="1">
      <c r="A31" s="47"/>
      <c r="B31" s="65" t="s">
        <v>111</v>
      </c>
      <c r="C31" s="64"/>
      <c r="D31" s="63"/>
      <c r="E31" s="113"/>
      <c r="F31" s="142"/>
    </row>
    <row r="32" spans="1:6" ht="18" customHeight="1" hidden="1" thickBot="1">
      <c r="A32" s="47"/>
      <c r="B32" s="86" t="s">
        <v>70</v>
      </c>
      <c r="C32" s="85"/>
      <c r="D32" s="84"/>
      <c r="E32" s="113"/>
      <c r="F32" s="113"/>
    </row>
    <row r="33" spans="1:6" ht="18" customHeight="1" hidden="1" thickBot="1">
      <c r="A33" s="47"/>
      <c r="B33" s="45" t="s">
        <v>59</v>
      </c>
      <c r="C33" s="44"/>
      <c r="D33" s="43"/>
      <c r="E33" s="113"/>
      <c r="F33" s="113"/>
    </row>
    <row r="34" spans="1:6" ht="18" customHeight="1" hidden="1" thickBot="1">
      <c r="A34" s="47"/>
      <c r="B34" s="83" t="s">
        <v>69</v>
      </c>
      <c r="C34" s="82"/>
      <c r="D34" s="81"/>
      <c r="E34" s="113"/>
      <c r="F34" s="113"/>
    </row>
    <row r="35" spans="1:6" ht="18" customHeight="1" hidden="1" thickBot="1">
      <c r="A35" s="47"/>
      <c r="B35" s="45" t="s">
        <v>57</v>
      </c>
      <c r="C35" s="44"/>
      <c r="D35" s="43"/>
      <c r="E35" s="113"/>
      <c r="F35" s="113"/>
    </row>
    <row r="36" spans="1:6" ht="18" customHeight="1" hidden="1" thickBot="1">
      <c r="A36" s="47"/>
      <c r="B36" s="83" t="s">
        <v>68</v>
      </c>
      <c r="C36" s="82"/>
      <c r="D36" s="81"/>
      <c r="E36" s="113"/>
      <c r="F36" s="113"/>
    </row>
    <row r="37" spans="1:6" ht="18" customHeight="1" hidden="1" thickBot="1">
      <c r="A37" s="47"/>
      <c r="B37" s="45" t="s">
        <v>67</v>
      </c>
      <c r="C37" s="44"/>
      <c r="D37" s="43"/>
      <c r="E37" s="113"/>
      <c r="F37" s="113"/>
    </row>
    <row r="38" spans="1:6" ht="18" customHeight="1" hidden="1" thickBot="1">
      <c r="A38" s="47"/>
      <c r="B38" s="83" t="s">
        <v>66</v>
      </c>
      <c r="C38" s="82"/>
      <c r="D38" s="81"/>
      <c r="E38" s="113"/>
      <c r="F38" s="113"/>
    </row>
    <row r="39" spans="1:6" ht="18" customHeight="1" hidden="1" thickBot="1">
      <c r="A39" s="47"/>
      <c r="B39" s="45" t="s">
        <v>65</v>
      </c>
      <c r="C39" s="44"/>
      <c r="D39" s="43"/>
      <c r="E39" s="113"/>
      <c r="F39" s="113"/>
    </row>
    <row r="40" spans="1:6" ht="18" customHeight="1" hidden="1" thickBot="1">
      <c r="A40" s="47"/>
      <c r="B40" s="83" t="s">
        <v>64</v>
      </c>
      <c r="C40" s="82"/>
      <c r="D40" s="81"/>
      <c r="E40" s="113"/>
      <c r="F40" s="113"/>
    </row>
    <row r="41" spans="1:6" ht="18" customHeight="1" hidden="1" thickBot="1">
      <c r="A41" s="47"/>
      <c r="B41" s="45" t="s">
        <v>63</v>
      </c>
      <c r="C41" s="44"/>
      <c r="D41" s="43"/>
      <c r="E41" s="113"/>
      <c r="F41" s="113"/>
    </row>
    <row r="42" spans="1:6" ht="18" customHeight="1" hidden="1" thickBot="1">
      <c r="A42" s="47"/>
      <c r="B42" s="83" t="s">
        <v>62</v>
      </c>
      <c r="C42" s="82"/>
      <c r="D42" s="81"/>
      <c r="E42" s="113"/>
      <c r="F42" s="113"/>
    </row>
    <row r="43" spans="1:6" ht="18" customHeight="1" hidden="1" thickBot="1">
      <c r="A43" s="47"/>
      <c r="B43" s="45" t="s">
        <v>61</v>
      </c>
      <c r="C43" s="44"/>
      <c r="D43" s="43"/>
      <c r="E43" s="113"/>
      <c r="F43" s="113"/>
    </row>
    <row r="44" spans="1:6" ht="18" customHeight="1" hidden="1" thickBot="1">
      <c r="A44" s="47"/>
      <c r="B44" s="86" t="s">
        <v>60</v>
      </c>
      <c r="C44" s="85"/>
      <c r="D44" s="84"/>
      <c r="E44" s="113"/>
      <c r="F44" s="113"/>
    </row>
    <row r="45" spans="1:6" ht="18" customHeight="1" hidden="1" thickBot="1">
      <c r="A45" s="47"/>
      <c r="B45" s="45" t="s">
        <v>59</v>
      </c>
      <c r="C45" s="44"/>
      <c r="D45" s="43"/>
      <c r="E45" s="113"/>
      <c r="F45" s="113"/>
    </row>
    <row r="46" spans="1:6" ht="18" customHeight="1" hidden="1" thickBot="1">
      <c r="A46" s="47"/>
      <c r="B46" s="83" t="s">
        <v>58</v>
      </c>
      <c r="C46" s="82"/>
      <c r="D46" s="81"/>
      <c r="E46" s="113"/>
      <c r="F46" s="113"/>
    </row>
    <row r="47" spans="1:6" ht="18" customHeight="1" hidden="1" thickBot="1">
      <c r="A47" s="47"/>
      <c r="B47" s="45" t="s">
        <v>57</v>
      </c>
      <c r="C47" s="44"/>
      <c r="D47" s="43"/>
      <c r="E47" s="113"/>
      <c r="F47" s="113"/>
    </row>
    <row r="48" spans="1:6" ht="18" customHeight="1" hidden="1" thickBot="1">
      <c r="A48" s="47"/>
      <c r="B48" s="83" t="s">
        <v>56</v>
      </c>
      <c r="C48" s="82"/>
      <c r="D48" s="81"/>
      <c r="E48" s="113"/>
      <c r="F48" s="113"/>
    </row>
    <row r="49" spans="1:6" ht="18" customHeight="1" hidden="1" thickBot="1">
      <c r="A49" s="47"/>
      <c r="B49" s="45" t="s">
        <v>55</v>
      </c>
      <c r="C49" s="44"/>
      <c r="D49" s="43"/>
      <c r="E49" s="113"/>
      <c r="F49" s="113"/>
    </row>
    <row r="50" spans="1:6" ht="18" customHeight="1" hidden="1" thickBot="1">
      <c r="A50" s="47"/>
      <c r="B50" s="77" t="s">
        <v>54</v>
      </c>
      <c r="C50" s="76"/>
      <c r="D50" s="75"/>
      <c r="E50" s="113"/>
      <c r="F50" s="113"/>
    </row>
    <row r="51" spans="1:6" ht="18" customHeight="1" hidden="1" thickBot="1">
      <c r="A51" s="47"/>
      <c r="B51" s="80" t="s">
        <v>53</v>
      </c>
      <c r="C51" s="79"/>
      <c r="D51" s="78"/>
      <c r="E51" s="113"/>
      <c r="F51" s="113"/>
    </row>
    <row r="52" spans="1:6" ht="18" customHeight="1" hidden="1" thickBot="1">
      <c r="A52" s="47"/>
      <c r="B52" s="65" t="s">
        <v>52</v>
      </c>
      <c r="C52" s="64"/>
      <c r="D52" s="63"/>
      <c r="E52" s="113"/>
      <c r="F52" s="113"/>
    </row>
    <row r="53" spans="1:6" ht="18" customHeight="1" hidden="1" thickBot="1">
      <c r="A53" s="47"/>
      <c r="B53" s="45" t="s">
        <v>51</v>
      </c>
      <c r="C53" s="44"/>
      <c r="D53" s="43"/>
      <c r="E53" s="113"/>
      <c r="F53" s="113"/>
    </row>
    <row r="54" spans="1:6" ht="18" customHeight="1" hidden="1" thickBot="1">
      <c r="A54" s="47"/>
      <c r="B54" s="77" t="s">
        <v>50</v>
      </c>
      <c r="C54" s="76"/>
      <c r="D54" s="75"/>
      <c r="E54" s="113"/>
      <c r="F54" s="113"/>
    </row>
    <row r="55" spans="1:6" ht="18" customHeight="1" hidden="1" thickBot="1">
      <c r="A55" s="47"/>
      <c r="B55" s="45" t="s">
        <v>49</v>
      </c>
      <c r="C55" s="44"/>
      <c r="D55" s="43"/>
      <c r="E55" s="113"/>
      <c r="F55" s="113"/>
    </row>
    <row r="56" spans="1:6" ht="18" customHeight="1" hidden="1" thickBot="1">
      <c r="A56" s="47"/>
      <c r="B56" s="74" t="s">
        <v>48</v>
      </c>
      <c r="C56" s="73"/>
      <c r="D56" s="72"/>
      <c r="E56" s="113"/>
      <c r="F56" s="113"/>
    </row>
    <row r="57" spans="1:6" ht="18" customHeight="1" hidden="1" thickBot="1">
      <c r="A57" s="47"/>
      <c r="B57" s="71" t="s">
        <v>47</v>
      </c>
      <c r="C57" s="70"/>
      <c r="D57" s="69"/>
      <c r="E57" s="113"/>
      <c r="F57" s="113"/>
    </row>
    <row r="58" spans="1:6" ht="18" customHeight="1" hidden="1" thickBot="1">
      <c r="A58" s="47"/>
      <c r="B58" s="68" t="s">
        <v>46</v>
      </c>
      <c r="C58" s="67"/>
      <c r="D58" s="66"/>
      <c r="E58" s="113"/>
      <c r="F58" s="113"/>
    </row>
    <row r="59" spans="1:6" ht="18" customHeight="1" hidden="1" thickBot="1">
      <c r="A59" s="47"/>
      <c r="B59" s="53" t="s">
        <v>45</v>
      </c>
      <c r="C59" s="52"/>
      <c r="D59" s="51"/>
      <c r="E59" s="113"/>
      <c r="F59" s="113"/>
    </row>
    <row r="60" spans="1:6" ht="18" customHeight="1" hidden="1" thickBot="1">
      <c r="A60" s="47"/>
      <c r="B60" s="65" t="s">
        <v>44</v>
      </c>
      <c r="C60" s="64"/>
      <c r="D60" s="63"/>
      <c r="E60" s="113"/>
      <c r="F60" s="113"/>
    </row>
    <row r="61" spans="1:6" ht="18" customHeight="1" hidden="1" thickBot="1">
      <c r="A61" s="47"/>
      <c r="B61" s="62" t="s">
        <v>43</v>
      </c>
      <c r="C61" s="61"/>
      <c r="D61" s="60"/>
      <c r="E61" s="113"/>
      <c r="F61" s="113"/>
    </row>
    <row r="62" spans="1:6" ht="18" customHeight="1" hidden="1" thickBot="1">
      <c r="A62" s="47"/>
      <c r="B62" s="59" t="s">
        <v>42</v>
      </c>
      <c r="C62" s="58"/>
      <c r="D62" s="57"/>
      <c r="E62" s="113"/>
      <c r="F62" s="113"/>
    </row>
    <row r="63" spans="1:6" ht="18" customHeight="1" hidden="1" thickBot="1">
      <c r="A63" s="47"/>
      <c r="B63" s="56" t="s">
        <v>41</v>
      </c>
      <c r="C63" s="55"/>
      <c r="D63" s="54"/>
      <c r="E63" s="113"/>
      <c r="F63" s="113"/>
    </row>
    <row r="64" spans="1:6" ht="18" customHeight="1" hidden="1" thickBot="1">
      <c r="A64" s="47"/>
      <c r="B64" s="53" t="s">
        <v>40</v>
      </c>
      <c r="C64" s="52"/>
      <c r="D64" s="51"/>
      <c r="E64" s="113"/>
      <c r="F64" s="113"/>
    </row>
    <row r="65" spans="1:6" ht="18" customHeight="1" hidden="1" thickBot="1">
      <c r="A65" s="47"/>
      <c r="B65" s="50" t="s">
        <v>39</v>
      </c>
      <c r="C65" s="49"/>
      <c r="D65" s="48"/>
      <c r="E65" s="113"/>
      <c r="F65" s="113"/>
    </row>
    <row r="66" spans="1:6" ht="16.5" customHeight="1" thickBot="1">
      <c r="A66" s="47" t="s">
        <v>38</v>
      </c>
      <c r="B66" s="33" t="s">
        <v>37</v>
      </c>
      <c r="C66" s="32"/>
      <c r="D66" s="31"/>
      <c r="E66" s="46"/>
      <c r="F66" s="29"/>
    </row>
    <row r="67" spans="1:6" ht="16.5" thickBot="1">
      <c r="A67" s="27"/>
      <c r="B67" s="21" t="s">
        <v>110</v>
      </c>
      <c r="C67" s="20"/>
      <c r="D67" s="23"/>
      <c r="E67" s="28">
        <v>5174</v>
      </c>
      <c r="F67" s="29"/>
    </row>
    <row r="68" spans="1:6" ht="16.5" thickBot="1">
      <c r="A68" s="27"/>
      <c r="B68" s="21" t="s">
        <v>122</v>
      </c>
      <c r="C68" s="20"/>
      <c r="D68" s="26"/>
      <c r="E68" s="28">
        <v>1850.96</v>
      </c>
      <c r="F68" s="29"/>
    </row>
    <row r="69" spans="1:6" ht="16.5" customHeight="1" thickBot="1">
      <c r="A69" s="27" t="s">
        <v>36</v>
      </c>
      <c r="B69" s="21" t="s">
        <v>35</v>
      </c>
      <c r="C69" s="20"/>
      <c r="D69" s="23"/>
      <c r="E69" s="28"/>
      <c r="F69" s="29"/>
    </row>
    <row r="70" spans="1:6" ht="15.75" customHeight="1" thickBot="1">
      <c r="A70" s="27"/>
      <c r="B70" s="21" t="s">
        <v>161</v>
      </c>
      <c r="C70" s="20"/>
      <c r="D70" s="23"/>
      <c r="E70" s="28">
        <v>59.49</v>
      </c>
      <c r="F70" s="29"/>
    </row>
    <row r="71" spans="1:6" ht="15.75" customHeight="1" thickBot="1">
      <c r="A71" s="27"/>
      <c r="B71" s="21" t="s">
        <v>160</v>
      </c>
      <c r="C71" s="20"/>
      <c r="D71" s="23"/>
      <c r="E71" s="28">
        <v>1279.32</v>
      </c>
      <c r="F71" s="29"/>
    </row>
    <row r="72" spans="1:6" ht="15.75" customHeight="1" thickBot="1">
      <c r="A72" s="27"/>
      <c r="B72" s="21" t="s">
        <v>159</v>
      </c>
      <c r="C72" s="20"/>
      <c r="D72" s="23"/>
      <c r="E72" s="28">
        <v>27.74</v>
      </c>
      <c r="F72" s="29"/>
    </row>
    <row r="73" spans="1:6" ht="15" customHeight="1" thickBot="1">
      <c r="A73" s="27"/>
      <c r="B73" s="21" t="s">
        <v>158</v>
      </c>
      <c r="C73" s="20"/>
      <c r="D73" s="23"/>
      <c r="E73" s="28">
        <v>82.12</v>
      </c>
      <c r="F73" s="29"/>
    </row>
    <row r="74" spans="1:6" ht="15.75" customHeight="1" thickBot="1">
      <c r="A74" s="27"/>
      <c r="B74" s="21" t="s">
        <v>112</v>
      </c>
      <c r="C74" s="20"/>
      <c r="D74" s="23"/>
      <c r="E74" s="28">
        <v>104.41</v>
      </c>
      <c r="F74" s="29"/>
    </row>
    <row r="75" spans="1:6" ht="15.75" customHeight="1" thickBot="1">
      <c r="A75" s="27"/>
      <c r="B75" s="21" t="s">
        <v>157</v>
      </c>
      <c r="C75" s="20"/>
      <c r="D75" s="23"/>
      <c r="E75" s="28">
        <v>495.76</v>
      </c>
      <c r="F75" s="29"/>
    </row>
    <row r="76" spans="1:6" ht="15.75" customHeight="1" thickBot="1">
      <c r="A76" s="27"/>
      <c r="B76" s="21" t="s">
        <v>156</v>
      </c>
      <c r="C76" s="20"/>
      <c r="D76" s="23"/>
      <c r="E76" s="28">
        <v>22.3</v>
      </c>
      <c r="F76" s="29"/>
    </row>
    <row r="77" spans="1:6" ht="15.75" customHeight="1" thickBot="1">
      <c r="A77" s="27"/>
      <c r="B77" s="21" t="s">
        <v>108</v>
      </c>
      <c r="C77" s="20"/>
      <c r="D77" s="23"/>
      <c r="E77" s="28">
        <v>15.25</v>
      </c>
      <c r="F77" s="29"/>
    </row>
    <row r="78" spans="1:6" ht="15.75" customHeight="1" thickBot="1">
      <c r="A78" s="27"/>
      <c r="B78" s="21" t="s">
        <v>155</v>
      </c>
      <c r="C78" s="20"/>
      <c r="D78" s="23"/>
      <c r="E78" s="28">
        <v>145.34</v>
      </c>
      <c r="F78" s="29"/>
    </row>
    <row r="79" spans="1:6" ht="15.75" customHeight="1" thickBot="1">
      <c r="A79" s="27"/>
      <c r="B79" s="21" t="s">
        <v>113</v>
      </c>
      <c r="C79" s="20"/>
      <c r="D79" s="23"/>
      <c r="E79" s="28">
        <v>110.2</v>
      </c>
      <c r="F79" s="29"/>
    </row>
    <row r="80" spans="1:6" ht="15.75" customHeight="1" thickBot="1">
      <c r="A80" s="27"/>
      <c r="B80" s="21" t="s">
        <v>34</v>
      </c>
      <c r="C80" s="20"/>
      <c r="D80" s="23"/>
      <c r="E80" s="28">
        <v>21.61</v>
      </c>
      <c r="F80" s="29"/>
    </row>
    <row r="81" spans="1:6" ht="15.75" customHeight="1" thickBot="1">
      <c r="A81" s="27"/>
      <c r="B81" s="21" t="s">
        <v>119</v>
      </c>
      <c r="C81" s="20"/>
      <c r="D81" s="23"/>
      <c r="E81" s="28">
        <v>128.47</v>
      </c>
      <c r="F81" s="29"/>
    </row>
    <row r="82" spans="1:6" ht="15.75" customHeight="1" thickBot="1">
      <c r="A82" s="27"/>
      <c r="B82" s="21" t="s">
        <v>154</v>
      </c>
      <c r="C82" s="20"/>
      <c r="D82" s="23"/>
      <c r="E82" s="28">
        <v>49.58</v>
      </c>
      <c r="F82" s="29"/>
    </row>
    <row r="83" spans="1:6" ht="15.75" customHeight="1" thickBot="1">
      <c r="A83" s="27"/>
      <c r="B83" s="21" t="s">
        <v>112</v>
      </c>
      <c r="C83" s="20"/>
      <c r="D83" s="23"/>
      <c r="E83" s="28">
        <v>104.41</v>
      </c>
      <c r="F83" s="29"/>
    </row>
    <row r="84" spans="1:6" ht="15.75" customHeight="1" thickBot="1">
      <c r="A84" s="27"/>
      <c r="B84" s="21" t="s">
        <v>153</v>
      </c>
      <c r="C84" s="20"/>
      <c r="D84" s="23"/>
      <c r="E84" s="28">
        <v>9.92</v>
      </c>
      <c r="F84" s="29"/>
    </row>
    <row r="85" spans="1:6" ht="15.75" customHeight="1" thickBot="1">
      <c r="A85" s="27"/>
      <c r="B85" s="21" t="s">
        <v>152</v>
      </c>
      <c r="C85" s="20"/>
      <c r="D85" s="23"/>
      <c r="E85" s="28">
        <v>353.31</v>
      </c>
      <c r="F85" s="29"/>
    </row>
    <row r="86" spans="1:6" ht="15.75" customHeight="1" thickBot="1">
      <c r="A86" s="27"/>
      <c r="B86" s="21" t="s">
        <v>151</v>
      </c>
      <c r="C86" s="20"/>
      <c r="D86" s="23"/>
      <c r="E86" s="28">
        <v>49.58</v>
      </c>
      <c r="F86" s="29"/>
    </row>
    <row r="87" spans="1:6" ht="15.75" customHeight="1" thickBot="1">
      <c r="A87" s="27"/>
      <c r="B87" s="21" t="s">
        <v>121</v>
      </c>
      <c r="C87" s="20"/>
      <c r="D87" s="23"/>
      <c r="E87" s="28">
        <v>73.7</v>
      </c>
      <c r="F87" s="29"/>
    </row>
    <row r="88" spans="1:6" ht="15.75" customHeight="1" thickBot="1">
      <c r="A88" s="27"/>
      <c r="B88" s="21" t="s">
        <v>109</v>
      </c>
      <c r="C88" s="20"/>
      <c r="D88" s="23"/>
      <c r="E88" s="28">
        <v>492.37</v>
      </c>
      <c r="F88" s="29"/>
    </row>
    <row r="89" spans="1:6" ht="15.75" customHeight="1" thickBot="1">
      <c r="A89" s="22"/>
      <c r="B89" s="21" t="s">
        <v>118</v>
      </c>
      <c r="C89" s="20"/>
      <c r="D89" s="23"/>
      <c r="E89" s="18">
        <v>6.6</v>
      </c>
      <c r="F89" s="29"/>
    </row>
    <row r="90" spans="1:6" ht="15.75" customHeight="1" thickBot="1">
      <c r="A90" s="27"/>
      <c r="B90" s="21" t="s">
        <v>150</v>
      </c>
      <c r="C90" s="20"/>
      <c r="D90" s="23"/>
      <c r="E90" s="28">
        <v>313.22</v>
      </c>
      <c r="F90" s="29"/>
    </row>
    <row r="91" spans="1:6" ht="18" customHeight="1" thickBot="1">
      <c r="A91" s="22"/>
      <c r="B91" s="21" t="s">
        <v>149</v>
      </c>
      <c r="C91" s="20"/>
      <c r="D91" s="23"/>
      <c r="E91" s="42">
        <v>140.8</v>
      </c>
      <c r="F91" s="29"/>
    </row>
    <row r="92" spans="1:6" ht="18" customHeight="1" thickBot="1">
      <c r="A92" s="27"/>
      <c r="B92" s="21" t="s">
        <v>148</v>
      </c>
      <c r="C92" s="20"/>
      <c r="D92" s="23"/>
      <c r="E92" s="28">
        <v>42.71</v>
      </c>
      <c r="F92" s="29"/>
    </row>
    <row r="93" spans="1:6" ht="18" customHeight="1" thickBot="1">
      <c r="A93" s="27"/>
      <c r="B93" s="21" t="s">
        <v>147</v>
      </c>
      <c r="C93" s="20"/>
      <c r="D93" s="23"/>
      <c r="E93" s="28">
        <v>316.07</v>
      </c>
      <c r="F93" s="29"/>
    </row>
    <row r="94" spans="1:6" ht="18" customHeight="1" thickBot="1">
      <c r="A94" s="27"/>
      <c r="B94" s="21" t="s">
        <v>146</v>
      </c>
      <c r="C94" s="20"/>
      <c r="D94" s="23"/>
      <c r="E94" s="28">
        <v>351.23</v>
      </c>
      <c r="F94" s="29"/>
    </row>
    <row r="95" spans="1:6" ht="15.75" customHeight="1" thickBot="1">
      <c r="A95" s="27"/>
      <c r="B95" s="21" t="s">
        <v>115</v>
      </c>
      <c r="C95" s="20"/>
      <c r="D95" s="23"/>
      <c r="E95" s="28">
        <v>208.81</v>
      </c>
      <c r="F95" s="29"/>
    </row>
    <row r="96" spans="1:6" ht="15.75" customHeight="1" thickBot="1">
      <c r="A96" s="27"/>
      <c r="B96" s="21" t="s">
        <v>33</v>
      </c>
      <c r="C96" s="20"/>
      <c r="D96" s="23"/>
      <c r="E96" s="28">
        <v>11.96</v>
      </c>
      <c r="F96" s="29"/>
    </row>
    <row r="97" spans="1:6" ht="18" customHeight="1" thickBot="1">
      <c r="A97" s="27"/>
      <c r="B97" s="21" t="s">
        <v>145</v>
      </c>
      <c r="C97" s="20"/>
      <c r="D97" s="23"/>
      <c r="E97" s="28">
        <v>136.44</v>
      </c>
      <c r="F97" s="29"/>
    </row>
    <row r="98" spans="1:6" ht="15.75" customHeight="1" thickBot="1">
      <c r="A98" s="27"/>
      <c r="B98" s="21" t="s">
        <v>120</v>
      </c>
      <c r="C98" s="20"/>
      <c r="D98" s="23"/>
      <c r="E98" s="28">
        <v>256.27</v>
      </c>
      <c r="F98" s="29"/>
    </row>
    <row r="99" spans="1:6" ht="15.75" customHeight="1" thickBot="1">
      <c r="A99" s="27"/>
      <c r="B99" s="40" t="s">
        <v>29</v>
      </c>
      <c r="C99" s="39"/>
      <c r="D99" s="26"/>
      <c r="E99" s="28">
        <v>340.59</v>
      </c>
      <c r="F99" s="29"/>
    </row>
    <row r="100" spans="1:6" ht="15.75" customHeight="1" thickBot="1">
      <c r="A100" s="27" t="s">
        <v>32</v>
      </c>
      <c r="B100" s="141" t="s">
        <v>31</v>
      </c>
      <c r="C100" s="140"/>
      <c r="D100" s="139"/>
      <c r="E100" s="138"/>
      <c r="F100" s="29"/>
    </row>
    <row r="101" spans="1:6" ht="15.75" customHeight="1" thickBot="1">
      <c r="A101" s="27"/>
      <c r="B101" s="21" t="s">
        <v>144</v>
      </c>
      <c r="C101" s="20"/>
      <c r="D101" s="23"/>
      <c r="E101" s="18">
        <v>3812.71</v>
      </c>
      <c r="F101" s="29"/>
    </row>
    <row r="102" spans="1:6" ht="15.75" customHeight="1" thickBot="1">
      <c r="A102" s="27"/>
      <c r="B102" s="21" t="s">
        <v>143</v>
      </c>
      <c r="C102" s="20"/>
      <c r="D102" s="23"/>
      <c r="E102" s="28">
        <v>310</v>
      </c>
      <c r="F102" s="29"/>
    </row>
    <row r="103" spans="1:6" ht="15.75" customHeight="1" thickBot="1">
      <c r="A103" s="27"/>
      <c r="B103" s="21" t="s">
        <v>117</v>
      </c>
      <c r="C103" s="20"/>
      <c r="D103" s="23"/>
      <c r="E103" s="28">
        <v>248.9</v>
      </c>
      <c r="F103" s="29"/>
    </row>
    <row r="104" spans="1:6" ht="15.75" customHeight="1" thickBot="1">
      <c r="A104" s="27"/>
      <c r="B104" s="21" t="s">
        <v>30</v>
      </c>
      <c r="C104" s="20"/>
      <c r="D104" s="23"/>
      <c r="E104" s="28">
        <v>1575.42</v>
      </c>
      <c r="F104" s="29"/>
    </row>
    <row r="105" spans="1:6" ht="15.75" customHeight="1" thickBot="1">
      <c r="A105" s="27"/>
      <c r="B105" s="21" t="s">
        <v>142</v>
      </c>
      <c r="C105" s="20"/>
      <c r="D105" s="23"/>
      <c r="E105" s="28">
        <v>105</v>
      </c>
      <c r="F105" s="29"/>
    </row>
    <row r="106" spans="1:6" ht="15.75" customHeight="1" thickBot="1">
      <c r="A106" s="27"/>
      <c r="B106" s="21" t="s">
        <v>141</v>
      </c>
      <c r="C106" s="20"/>
      <c r="D106" s="23"/>
      <c r="E106" s="28">
        <v>137</v>
      </c>
      <c r="F106" s="29"/>
    </row>
    <row r="107" spans="1:6" ht="15.75" customHeight="1" thickBot="1">
      <c r="A107" s="27"/>
      <c r="B107" s="21" t="s">
        <v>140</v>
      </c>
      <c r="C107" s="20"/>
      <c r="D107" s="23"/>
      <c r="E107" s="28">
        <v>538</v>
      </c>
      <c r="F107" s="29"/>
    </row>
    <row r="108" spans="1:6" ht="15.75" customHeight="1" thickBot="1">
      <c r="A108" s="27"/>
      <c r="B108" s="21" t="s">
        <v>139</v>
      </c>
      <c r="C108" s="20"/>
      <c r="D108" s="23"/>
      <c r="E108" s="28">
        <v>583.4</v>
      </c>
      <c r="F108" s="29"/>
    </row>
    <row r="109" spans="1:6" ht="15.75" customHeight="1" thickBot="1">
      <c r="A109" s="27" t="s">
        <v>28</v>
      </c>
      <c r="B109" s="21" t="s">
        <v>27</v>
      </c>
      <c r="C109" s="20"/>
      <c r="D109" s="26"/>
      <c r="E109" s="28">
        <v>2549.42</v>
      </c>
      <c r="F109" s="29"/>
    </row>
    <row r="110" spans="1:6" ht="15.75" customHeight="1" thickBot="1">
      <c r="A110" s="27"/>
      <c r="B110" s="21" t="s">
        <v>138</v>
      </c>
      <c r="C110" s="20"/>
      <c r="D110" s="26"/>
      <c r="E110" s="28"/>
      <c r="F110" s="29"/>
    </row>
    <row r="111" spans="1:6" ht="15.75" customHeight="1" thickBot="1">
      <c r="A111" s="27"/>
      <c r="B111" s="137" t="s">
        <v>137</v>
      </c>
      <c r="C111" s="136"/>
      <c r="D111" s="26"/>
      <c r="E111" s="28"/>
      <c r="F111" s="29"/>
    </row>
    <row r="112" spans="1:6" ht="15.75" customHeight="1" thickBot="1">
      <c r="A112" s="27"/>
      <c r="B112" s="21" t="s">
        <v>116</v>
      </c>
      <c r="C112" s="20"/>
      <c r="D112" s="26"/>
      <c r="E112" s="28"/>
      <c r="F112" s="29"/>
    </row>
    <row r="113" spans="1:6" ht="15.75" customHeight="1" thickBot="1">
      <c r="A113" s="27"/>
      <c r="B113" s="21" t="s">
        <v>136</v>
      </c>
      <c r="C113" s="20"/>
      <c r="D113" s="26"/>
      <c r="E113" s="28"/>
      <c r="F113" s="29"/>
    </row>
    <row r="114" spans="1:6" ht="15.75" customHeight="1" thickBot="1">
      <c r="A114" s="27"/>
      <c r="B114" s="21" t="s">
        <v>135</v>
      </c>
      <c r="C114" s="20"/>
      <c r="D114" s="26"/>
      <c r="E114" s="28"/>
      <c r="F114" s="29"/>
    </row>
    <row r="115" spans="1:6" ht="15.75" customHeight="1" thickBot="1">
      <c r="A115" s="27" t="s">
        <v>26</v>
      </c>
      <c r="B115" s="21" t="s">
        <v>25</v>
      </c>
      <c r="C115" s="20"/>
      <c r="D115" s="26"/>
      <c r="E115" s="28">
        <v>657.64</v>
      </c>
      <c r="F115" s="29"/>
    </row>
    <row r="116" spans="1:6" ht="15.75" customHeight="1" thickBot="1">
      <c r="A116" s="27"/>
      <c r="B116" s="21" t="s">
        <v>134</v>
      </c>
      <c r="C116" s="20"/>
      <c r="D116" s="23"/>
      <c r="E116" s="28"/>
      <c r="F116" s="29"/>
    </row>
    <row r="117" spans="1:6" ht="15.75" customHeight="1" hidden="1" thickBot="1">
      <c r="A117" s="27"/>
      <c r="B117" s="21" t="s">
        <v>133</v>
      </c>
      <c r="C117" s="20"/>
      <c r="D117" s="23"/>
      <c r="E117" s="28">
        <v>716.1</v>
      </c>
      <c r="F117" s="29"/>
    </row>
    <row r="118" spans="1:6" ht="33.75" customHeight="1" hidden="1" thickBot="1">
      <c r="A118" s="27"/>
      <c r="B118" s="21" t="s">
        <v>132</v>
      </c>
      <c r="C118" s="20"/>
      <c r="D118" s="23"/>
      <c r="E118" s="28">
        <v>1864.41</v>
      </c>
      <c r="F118" s="29"/>
    </row>
    <row r="119" spans="1:6" ht="36" customHeight="1" hidden="1" thickBot="1">
      <c r="A119" s="27"/>
      <c r="B119" s="21" t="s">
        <v>132</v>
      </c>
      <c r="C119" s="20"/>
      <c r="D119" s="23"/>
      <c r="E119" s="28">
        <v>1864.41</v>
      </c>
      <c r="F119" s="29"/>
    </row>
    <row r="120" spans="1:6" ht="15.75" customHeight="1" hidden="1" thickBot="1">
      <c r="A120" s="27"/>
      <c r="B120" s="21" t="s">
        <v>131</v>
      </c>
      <c r="C120" s="20"/>
      <c r="D120" s="23"/>
      <c r="E120" s="28">
        <v>1423.73</v>
      </c>
      <c r="F120" s="29"/>
    </row>
    <row r="121" spans="1:6" ht="15.75" customHeight="1" hidden="1" thickBot="1">
      <c r="A121" s="27"/>
      <c r="B121" s="21" t="s">
        <v>130</v>
      </c>
      <c r="C121" s="20"/>
      <c r="D121" s="23"/>
      <c r="E121" s="28">
        <v>3584.75</v>
      </c>
      <c r="F121" s="29"/>
    </row>
    <row r="122" spans="1:6" ht="15.75" customHeight="1" hidden="1" thickBot="1">
      <c r="A122" s="27"/>
      <c r="B122" s="21" t="s">
        <v>129</v>
      </c>
      <c r="C122" s="20"/>
      <c r="D122" s="23"/>
      <c r="E122" s="28">
        <v>3113.18</v>
      </c>
      <c r="F122" s="29"/>
    </row>
    <row r="123" spans="1:6" ht="15.75" customHeight="1" hidden="1" thickBot="1">
      <c r="A123" s="27"/>
      <c r="B123" s="21" t="s">
        <v>128</v>
      </c>
      <c r="C123" s="20"/>
      <c r="D123" s="23"/>
      <c r="E123" s="28">
        <v>1000</v>
      </c>
      <c r="F123" s="29"/>
    </row>
    <row r="124" spans="1:6" ht="15.75" customHeight="1" hidden="1" thickBot="1">
      <c r="A124" s="27"/>
      <c r="B124" s="21" t="s">
        <v>127</v>
      </c>
      <c r="C124" s="20"/>
      <c r="D124" s="23"/>
      <c r="E124" s="28">
        <v>3786.44</v>
      </c>
      <c r="F124" s="29"/>
    </row>
    <row r="125" spans="1:6" ht="15.75" customHeight="1" hidden="1" thickBot="1">
      <c r="A125" s="27"/>
      <c r="B125" s="21" t="s">
        <v>126</v>
      </c>
      <c r="C125" s="20"/>
      <c r="D125" s="23"/>
      <c r="E125" s="28">
        <v>310</v>
      </c>
      <c r="F125" s="29"/>
    </row>
    <row r="126" spans="1:6" ht="15.75" customHeight="1" hidden="1" thickBot="1">
      <c r="A126" s="27"/>
      <c r="B126" s="21" t="s">
        <v>125</v>
      </c>
      <c r="C126" s="20"/>
      <c r="D126" s="23"/>
      <c r="E126" s="28">
        <v>248.9</v>
      </c>
      <c r="F126" s="29"/>
    </row>
    <row r="127" spans="1:6" ht="15.75" customHeight="1" thickBot="1">
      <c r="A127" s="27"/>
      <c r="B127" s="21" t="s">
        <v>124</v>
      </c>
      <c r="C127" s="20"/>
      <c r="D127" s="23"/>
      <c r="E127" s="28">
        <v>24880</v>
      </c>
      <c r="F127" s="29"/>
    </row>
    <row r="128" spans="1:6" ht="31.5" customHeight="1" thickBot="1">
      <c r="A128" s="24"/>
      <c r="B128" s="21" t="s">
        <v>24</v>
      </c>
      <c r="C128" s="20"/>
      <c r="D128" s="23"/>
      <c r="E128" s="38">
        <f>E67+E68+E70+E71+E72+E73+E74+E75+E76+E77+E78+E79+E80+E81+E82+E83+E84+E85+E86+E87+E88+E89+E90+E91+E92+E93+E94+E95+E96+E97+E98+E99+E101+E102+E103+E104+E105+E106+E107+E108+E109+E115+E127</f>
        <v>48172.03</v>
      </c>
      <c r="F128" s="18">
        <f>E128/12/7792.14</f>
        <v>0.5151775806560628</v>
      </c>
    </row>
    <row r="129" spans="1:6" ht="16.5" customHeight="1" thickBot="1">
      <c r="A129" s="24"/>
      <c r="B129" s="37" t="s">
        <v>23</v>
      </c>
      <c r="C129" s="36"/>
      <c r="D129" s="35"/>
      <c r="E129" s="97">
        <f>E128+E30</f>
        <v>240761.782899485</v>
      </c>
      <c r="F129" s="97">
        <f>F128+F30</f>
        <v>2.5748359126363765</v>
      </c>
    </row>
    <row r="130" spans="1:6" ht="16.5" thickBot="1">
      <c r="A130" s="34" t="s">
        <v>22</v>
      </c>
      <c r="B130" s="126" t="s">
        <v>21</v>
      </c>
      <c r="C130" s="125"/>
      <c r="D130" s="124"/>
      <c r="E130" s="30"/>
      <c r="F130" s="29"/>
    </row>
    <row r="131" spans="1:6" ht="15.75" customHeight="1" thickBot="1">
      <c r="A131" s="27" t="s">
        <v>20</v>
      </c>
      <c r="B131" s="21" t="s">
        <v>19</v>
      </c>
      <c r="C131" s="20"/>
      <c r="D131" s="23"/>
      <c r="E131" s="28">
        <v>61982.24819494162</v>
      </c>
      <c r="F131" s="18">
        <f>E131/12/7792.14</f>
        <v>0.6628714768444186</v>
      </c>
    </row>
    <row r="132" spans="1:6" ht="15.75" customHeight="1" thickBot="1">
      <c r="A132" s="27" t="s">
        <v>18</v>
      </c>
      <c r="B132" s="45" t="s">
        <v>17</v>
      </c>
      <c r="C132" s="44"/>
      <c r="D132" s="112"/>
      <c r="E132" s="28">
        <v>2383.81</v>
      </c>
      <c r="F132" s="18">
        <f>E132/12/7792.14</f>
        <v>0.025493745406696147</v>
      </c>
    </row>
    <row r="133" spans="1:6" ht="15.75" customHeight="1" thickBot="1">
      <c r="A133" s="27" t="s">
        <v>16</v>
      </c>
      <c r="B133" s="45" t="s">
        <v>15</v>
      </c>
      <c r="C133" s="44"/>
      <c r="D133" s="112"/>
      <c r="E133" s="28">
        <v>91326.58243638636</v>
      </c>
      <c r="F133" s="18">
        <f>E133/12/7792.14</f>
        <v>0.9766955594182767</v>
      </c>
    </row>
    <row r="134" spans="1:6" ht="15.75" customHeight="1" thickBot="1">
      <c r="A134" s="27" t="s">
        <v>14</v>
      </c>
      <c r="B134" s="45" t="s">
        <v>123</v>
      </c>
      <c r="C134" s="44"/>
      <c r="D134" s="112"/>
      <c r="E134" s="28">
        <v>0</v>
      </c>
      <c r="F134" s="18">
        <v>0</v>
      </c>
    </row>
    <row r="135" spans="1:6" ht="15.75" customHeight="1" thickBot="1">
      <c r="A135" s="27" t="s">
        <v>13</v>
      </c>
      <c r="B135" s="21" t="s">
        <v>12</v>
      </c>
      <c r="C135" s="20"/>
      <c r="D135" s="23"/>
      <c r="E135" s="25">
        <f>F135*12*7792.14</f>
        <v>120981.1311844034</v>
      </c>
      <c r="F135" s="18">
        <f>(F29+F129+F131+F132+F133+F134)*17%</f>
        <v>1.2938372426616587</v>
      </c>
    </row>
    <row r="136" spans="1:6" ht="15.75" customHeight="1" thickBot="1">
      <c r="A136" s="27" t="s">
        <v>11</v>
      </c>
      <c r="B136" s="21" t="s">
        <v>10</v>
      </c>
      <c r="C136" s="20"/>
      <c r="D136" s="23"/>
      <c r="E136" s="18">
        <v>4600</v>
      </c>
      <c r="F136" s="18">
        <f>E136/12/7792.14</f>
        <v>0.04919487243983467</v>
      </c>
    </row>
    <row r="137" spans="1:6" ht="15.75" customHeight="1" thickBot="1">
      <c r="A137" s="24"/>
      <c r="B137" s="123" t="s">
        <v>9</v>
      </c>
      <c r="C137" s="122"/>
      <c r="D137" s="121"/>
      <c r="E137" s="120">
        <f>SUM(E131:E136)</f>
        <v>281273.7718157314</v>
      </c>
      <c r="F137" s="120">
        <f>SUM(F131:F136)</f>
        <v>3.0080928967708846</v>
      </c>
    </row>
    <row r="138" spans="1:6" ht="15.75" customHeight="1" thickBot="1">
      <c r="A138" s="24"/>
      <c r="B138" s="21" t="s">
        <v>8</v>
      </c>
      <c r="C138" s="20"/>
      <c r="D138" s="111"/>
      <c r="E138" s="18">
        <f>F138*12*7792.14</f>
        <v>8372.348440338352</v>
      </c>
      <c r="F138" s="18">
        <f>(F29+F129+F137)*1%</f>
        <v>0.08953839424875955</v>
      </c>
    </row>
    <row r="139" spans="1:6" ht="15.75" customHeight="1" thickBot="1">
      <c r="A139" s="24"/>
      <c r="B139" s="21" t="s">
        <v>7</v>
      </c>
      <c r="C139" s="20"/>
      <c r="D139" s="111"/>
      <c r="E139" s="19">
        <f>(E23+E25+E30+E133)*26.2%</f>
        <v>151892.2180679983</v>
      </c>
      <c r="F139" s="18">
        <f>E139/12/7792.14</f>
        <v>1.6244170200997232</v>
      </c>
    </row>
    <row r="140" spans="1:6" ht="16.5" thickBot="1">
      <c r="A140" s="15"/>
      <c r="B140" s="17" t="s">
        <v>6</v>
      </c>
      <c r="C140" s="16"/>
      <c r="D140" s="16"/>
      <c r="E140" s="110">
        <f>E29+E129+E137+E138+E139</f>
        <v>997499.4105421719</v>
      </c>
      <c r="F140" s="110">
        <f>F29+F129+F137+F138+F139</f>
        <v>10.667794839224438</v>
      </c>
    </row>
    <row r="141" spans="1:6" ht="16.5" thickBot="1">
      <c r="A141" s="135"/>
      <c r="B141" s="13" t="s">
        <v>5</v>
      </c>
      <c r="C141" s="12"/>
      <c r="D141" s="11"/>
      <c r="E141" s="14">
        <f>E140*1.18-E140</f>
        <v>179549.89389759093</v>
      </c>
      <c r="F141" s="14">
        <f>F140*1.18-F140</f>
        <v>1.9202030710603974</v>
      </c>
    </row>
    <row r="142" spans="1:6" ht="16.5" thickBot="1">
      <c r="A142" s="15"/>
      <c r="B142" s="13" t="s">
        <v>4</v>
      </c>
      <c r="C142" s="12"/>
      <c r="D142" s="11"/>
      <c r="E142" s="10">
        <f>SUM(E140:E141)</f>
        <v>1177049.3044397628</v>
      </c>
      <c r="F142" s="10">
        <f>SUM(F140:F141)</f>
        <v>12.587997910284836</v>
      </c>
    </row>
    <row r="143" spans="1:6" ht="15.75">
      <c r="A143" s="119"/>
      <c r="B143" s="118"/>
      <c r="C143" s="118"/>
      <c r="D143" s="118"/>
      <c r="E143" s="117"/>
      <c r="F143" s="117"/>
    </row>
    <row r="144" spans="1:6" ht="15.75">
      <c r="A144" s="119"/>
      <c r="B144" s="118"/>
      <c r="C144" s="118"/>
      <c r="D144" s="118"/>
      <c r="E144" s="117"/>
      <c r="F144" s="117"/>
    </row>
    <row r="145" spans="1:6" ht="18.75" customHeight="1">
      <c r="A145" s="5"/>
      <c r="B145" s="9" t="s">
        <v>3</v>
      </c>
      <c r="C145" s="9"/>
      <c r="D145" s="9"/>
      <c r="E145" s="6" t="s">
        <v>2</v>
      </c>
      <c r="F145" s="2"/>
    </row>
    <row r="146" spans="1:6" ht="18.75">
      <c r="A146" s="5"/>
      <c r="B146" s="4"/>
      <c r="C146" s="7"/>
      <c r="D146" s="3"/>
      <c r="E146" s="6"/>
      <c r="F146" s="2"/>
    </row>
    <row r="147" spans="1:6" ht="22.5" customHeight="1">
      <c r="A147" s="8"/>
      <c r="B147" s="4" t="s">
        <v>1</v>
      </c>
      <c r="C147" s="7"/>
      <c r="D147" s="3"/>
      <c r="E147" s="6" t="s">
        <v>0</v>
      </c>
      <c r="F147" s="2"/>
    </row>
  </sheetData>
  <sheetProtection/>
  <mergeCells count="142">
    <mergeCell ref="B81:D81"/>
    <mergeCell ref="B82:D82"/>
    <mergeCell ref="B90:D90"/>
    <mergeCell ref="B91:D91"/>
    <mergeCell ref="B92:D92"/>
    <mergeCell ref="B89:D89"/>
    <mergeCell ref="B84:D84"/>
    <mergeCell ref="B85:D85"/>
    <mergeCell ref="B27:C27"/>
    <mergeCell ref="B67:D67"/>
    <mergeCell ref="B68:C68"/>
    <mergeCell ref="B140:D140"/>
    <mergeCell ref="B129:D129"/>
    <mergeCell ref="B77:D77"/>
    <mergeCell ref="B83:D83"/>
    <mergeCell ref="B78:D78"/>
    <mergeCell ref="B79:D79"/>
    <mergeCell ref="B80:D80"/>
    <mergeCell ref="B145:D145"/>
    <mergeCell ref="B127:D127"/>
    <mergeCell ref="B141:D141"/>
    <mergeCell ref="B142:D142"/>
    <mergeCell ref="B138:C138"/>
    <mergeCell ref="B139:C139"/>
    <mergeCell ref="B20:D20"/>
    <mergeCell ref="B21:D21"/>
    <mergeCell ref="B22:D22"/>
    <mergeCell ref="A14:B14"/>
    <mergeCell ref="A15:B15"/>
    <mergeCell ref="A17:B17"/>
    <mergeCell ref="A19:C19"/>
    <mergeCell ref="A11:B11"/>
    <mergeCell ref="A12:B12"/>
    <mergeCell ref="A13:B13"/>
    <mergeCell ref="A3:F3"/>
    <mergeCell ref="A16:B16"/>
    <mergeCell ref="A7:B7"/>
    <mergeCell ref="A8:B8"/>
    <mergeCell ref="A9:B9"/>
    <mergeCell ref="A10:B10"/>
    <mergeCell ref="B37:D37"/>
    <mergeCell ref="B51:D51"/>
    <mergeCell ref="B52:D52"/>
    <mergeCell ref="B26:D26"/>
    <mergeCell ref="A1:F1"/>
    <mergeCell ref="A2:F2"/>
    <mergeCell ref="A4:C4"/>
    <mergeCell ref="B6:D6"/>
    <mergeCell ref="E6:F6"/>
    <mergeCell ref="A5:B5"/>
    <mergeCell ref="B31:D31"/>
    <mergeCell ref="B32:D32"/>
    <mergeCell ref="B33:D33"/>
    <mergeCell ref="B34:D34"/>
    <mergeCell ref="B35:D35"/>
    <mergeCell ref="B36:D36"/>
    <mergeCell ref="B23:D23"/>
    <mergeCell ref="B25:D25"/>
    <mergeCell ref="B28:D28"/>
    <mergeCell ref="B24:D24"/>
    <mergeCell ref="B74:D74"/>
    <mergeCell ref="B75:D75"/>
    <mergeCell ref="B30:D30"/>
    <mergeCell ref="B66:D66"/>
    <mergeCell ref="B72:D72"/>
    <mergeCell ref="B73:D73"/>
    <mergeCell ref="B50:D50"/>
    <mergeCell ref="B53:D53"/>
    <mergeCell ref="B54:D54"/>
    <mergeCell ref="B55:D55"/>
    <mergeCell ref="B65:D65"/>
    <mergeCell ref="B56:D56"/>
    <mergeCell ref="B57:D57"/>
    <mergeCell ref="B58:D58"/>
    <mergeCell ref="B59:D59"/>
    <mergeCell ref="B44:D44"/>
    <mergeCell ref="B45:D45"/>
    <mergeCell ref="B46:D46"/>
    <mergeCell ref="B47:D47"/>
    <mergeCell ref="B48:D48"/>
    <mergeCell ref="B49:D49"/>
    <mergeCell ref="B94:D94"/>
    <mergeCell ref="B29:D29"/>
    <mergeCell ref="B86:D86"/>
    <mergeCell ref="B87:D87"/>
    <mergeCell ref="B38:D38"/>
    <mergeCell ref="B39:D39"/>
    <mergeCell ref="B40:D40"/>
    <mergeCell ref="B41:D41"/>
    <mergeCell ref="B42:D42"/>
    <mergeCell ref="B43:D43"/>
    <mergeCell ref="B93:D93"/>
    <mergeCell ref="B101:D101"/>
    <mergeCell ref="B102:D102"/>
    <mergeCell ref="B103:D103"/>
    <mergeCell ref="B100:C100"/>
    <mergeCell ref="B108:D108"/>
    <mergeCell ref="B98:D98"/>
    <mergeCell ref="B104:D104"/>
    <mergeCell ref="B105:D105"/>
    <mergeCell ref="B106:D106"/>
    <mergeCell ref="B110:C110"/>
    <mergeCell ref="B111:C111"/>
    <mergeCell ref="B117:D117"/>
    <mergeCell ref="B113:C113"/>
    <mergeCell ref="B114:C114"/>
    <mergeCell ref="B95:D95"/>
    <mergeCell ref="B96:D96"/>
    <mergeCell ref="B107:D107"/>
    <mergeCell ref="B136:D136"/>
    <mergeCell ref="B118:D118"/>
    <mergeCell ref="B119:D119"/>
    <mergeCell ref="B120:D120"/>
    <mergeCell ref="B112:C112"/>
    <mergeCell ref="B116:D116"/>
    <mergeCell ref="B121:D121"/>
    <mergeCell ref="B122:D122"/>
    <mergeCell ref="B123:D123"/>
    <mergeCell ref="B133:D133"/>
    <mergeCell ref="B130:D130"/>
    <mergeCell ref="B131:D131"/>
    <mergeCell ref="B132:D132"/>
    <mergeCell ref="B97:D97"/>
    <mergeCell ref="B137:D137"/>
    <mergeCell ref="B128:D128"/>
    <mergeCell ref="B124:D124"/>
    <mergeCell ref="B125:D125"/>
    <mergeCell ref="B126:D126"/>
    <mergeCell ref="B135:D135"/>
    <mergeCell ref="B134:D134"/>
    <mergeCell ref="B109:C109"/>
    <mergeCell ref="B115:C115"/>
    <mergeCell ref="B60:D60"/>
    <mergeCell ref="B61:D61"/>
    <mergeCell ref="B62:D62"/>
    <mergeCell ref="B63:D63"/>
    <mergeCell ref="B64:D64"/>
    <mergeCell ref="B88:D88"/>
    <mergeCell ref="B76:D76"/>
    <mergeCell ref="B69:D69"/>
    <mergeCell ref="B70:D70"/>
    <mergeCell ref="B71:D7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1"/>
  <rowBreaks count="1" manualBreakCount="1">
    <brk id="9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Jullia</dc:creator>
  <cp:keywords/>
  <dc:description/>
  <cp:lastModifiedBy>Jullia</cp:lastModifiedBy>
  <dcterms:created xsi:type="dcterms:W3CDTF">2011-11-18T03:31:28Z</dcterms:created>
  <dcterms:modified xsi:type="dcterms:W3CDTF">2011-11-18T03:35:23Z</dcterms:modified>
  <cp:category/>
  <cp:version/>
  <cp:contentType/>
  <cp:contentStatus/>
</cp:coreProperties>
</file>