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0" yWindow="0" windowWidth="12570" windowHeight="9915" activeTab="0"/>
  </bookViews>
  <sheets>
    <sheet name="м-н Горский, 50" sheetId="1" r:id="rId1"/>
  </sheets>
  <definedNames>
    <definedName name="_xlnm.Print_Area" localSheetId="0">'м-н Горский, 50'!$A$1:$F$106</definedName>
  </definedNames>
  <calcPr fullCalcOnLoad="1"/>
</workbook>
</file>

<file path=xl/sharedStrings.xml><?xml version="1.0" encoding="utf-8"?>
<sst xmlns="http://schemas.openxmlformats.org/spreadsheetml/2006/main" count="146" uniqueCount="126">
  <si>
    <t>Директор ООО "КЖЭК"Горский"</t>
  </si>
  <si>
    <t>2.</t>
  </si>
  <si>
    <t>1.</t>
  </si>
  <si>
    <t>Раздел 2. Другие услуги</t>
  </si>
  <si>
    <t>Размер платы на 1м2 в месяц, в т.ч. НДС</t>
  </si>
  <si>
    <t xml:space="preserve">Годовой размер платы, в т.ч. НДС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</si>
  <si>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Наименование услуг и работ</t>
  </si>
  <si>
    <t>№ п/п</t>
  </si>
  <si>
    <t>ИТОГО без НДС</t>
  </si>
  <si>
    <t>9.</t>
  </si>
  <si>
    <t>Рентабельность</t>
  </si>
  <si>
    <t>8.</t>
  </si>
  <si>
    <t>7.</t>
  </si>
  <si>
    <r>
      <t xml:space="preserve">Автоуслуги по вывозу снега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color indexed="8"/>
        <rFont val="Times New Roman"/>
        <family val="1"/>
      </rPr>
      <t>По мере необходимости</t>
    </r>
  </si>
  <si>
    <t>6.</t>
  </si>
  <si>
    <t>5.</t>
  </si>
  <si>
    <t>Сброс снега с козырьков и парапетов</t>
  </si>
  <si>
    <t>4.</t>
  </si>
  <si>
    <t>3.</t>
  </si>
  <si>
    <r>
      <t xml:space="preserve">Дератизация подвального помещения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color indexed="8"/>
        <rFont val="Times New Roman"/>
        <family val="1"/>
      </rPr>
      <t>1 раз в 6 месяцев выполняется специализированной организацией по договору</t>
    </r>
  </si>
  <si>
    <t>материалы, инвентарь, спецодежда</t>
  </si>
  <si>
    <t>заработная плата дворника</t>
  </si>
  <si>
    <t>Содержание дворовой территории (согласно регламента по договору)</t>
  </si>
  <si>
    <t>заработная плата технички</t>
  </si>
  <si>
    <t>Содержание лестничных клеток (согласно регламента по договору)</t>
  </si>
  <si>
    <t>Расходы связанные с санитарным содержанием мест общего пользования и придомовой территории</t>
  </si>
  <si>
    <t>Материалы/услуги:</t>
  </si>
  <si>
    <t>1.3.</t>
  </si>
  <si>
    <t>1.2.</t>
  </si>
  <si>
    <t>1.1.</t>
  </si>
  <si>
    <t>Раздел 1. Текущее содержание и ремонт общего имущества многоквартирного дома</t>
  </si>
  <si>
    <t>Размер платы на 1м2 в месяц,без НДС</t>
  </si>
  <si>
    <t xml:space="preserve">Годовой размер платы, без НДС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</si>
  <si>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     </t>
    </r>
    <r>
      <rPr>
        <sz val="12"/>
        <color indexed="8"/>
        <rFont val="Times New Roman"/>
        <family val="1"/>
      </rPr>
      <t xml:space="preserve"> (Ф.И.О)</t>
    </r>
  </si>
  <si>
    <t xml:space="preserve">                    (подпись)</t>
  </si>
  <si>
    <t xml:space="preserve">                               (подпись)</t>
  </si>
  <si>
    <t>____________________/___________________________</t>
  </si>
  <si>
    <t>_________________________________Занина С.В.</t>
  </si>
  <si>
    <t>Собственник квартиры № __________</t>
  </si>
  <si>
    <t>Установка видеонаблюдения для обеспечения общественного порядка и охраны имущества граждан</t>
  </si>
  <si>
    <t>Раздел 3. Дополнительные услуги</t>
  </si>
  <si>
    <t>Итого</t>
  </si>
  <si>
    <t>Текущий ремонт</t>
  </si>
  <si>
    <t>Против</t>
  </si>
  <si>
    <t>За</t>
  </si>
  <si>
    <t>ИТОГО с НДС</t>
  </si>
  <si>
    <r>
      <t>Освещение помещений общего пользования с чел. на основании приборов учета</t>
    </r>
    <r>
      <rPr>
        <sz val="12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color indexed="8"/>
        <rFont val="Times New Roman"/>
        <family val="1"/>
      </rPr>
      <t>1) Расход электроэнергии на освещение системы МОП                                                                                                                                                                                               2) Расход электроэнергии на лифты</t>
    </r>
    <r>
      <rPr>
        <sz val="12"/>
        <color indexed="8"/>
        <rFont val="Times New Roman"/>
        <family val="1"/>
      </rPr>
      <t xml:space="preserve">                                                                </t>
    </r>
  </si>
  <si>
    <t>НДС</t>
  </si>
  <si>
    <r>
      <t xml:space="preserve">Обслуживание лифтов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color indexed="8"/>
        <rFont val="Times New Roman"/>
        <family val="1"/>
      </rPr>
      <t>Содержание, обслуживание и технический надзор за лифтом, содержание АДС, ликвидация аварий и электрического оборудования лифта. Выполняется специализированной организацией по договору, диспетчеризация, с кв.м</t>
    </r>
  </si>
  <si>
    <t>12.</t>
  </si>
  <si>
    <r>
      <t xml:space="preserve">Вывоз и утилизация отходов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color indexed="8"/>
        <rFont val="Times New Roman"/>
        <family val="1"/>
      </rPr>
      <t>Вывоз и утилизация твердых бытовых отходов,  содержание контейнеров, с кв.м</t>
    </r>
  </si>
  <si>
    <t>11.</t>
  </si>
  <si>
    <t>10.</t>
  </si>
  <si>
    <t>Налоги и сборы</t>
  </si>
  <si>
    <r>
      <t xml:space="preserve">Автоуслуги по очистке территории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color indexed="8"/>
        <rFont val="Times New Roman"/>
        <family val="1"/>
      </rPr>
      <t>По мере необходимости</t>
    </r>
  </si>
  <si>
    <t>3.3.</t>
  </si>
  <si>
    <t xml:space="preserve">3.2. </t>
  </si>
  <si>
    <t xml:space="preserve">3.1. </t>
  </si>
  <si>
    <r>
      <t xml:space="preserve">Аварийно-ремонтное обслуживание и выполнение заявок населения                                                                                                                                                                                                </t>
    </r>
    <r>
      <rPr>
        <sz val="10"/>
        <color indexed="8"/>
        <rFont val="Times New Roman"/>
        <family val="1"/>
      </rPr>
  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  </r>
  </si>
  <si>
    <t xml:space="preserve">2. </t>
  </si>
  <si>
    <t>ИТОГО материалы/услуги:</t>
  </si>
  <si>
    <t>Замена светильников типа НББ-60</t>
  </si>
  <si>
    <t>Места общего пользования, технический этаж</t>
  </si>
  <si>
    <t>Замена предупреждающих плакатов</t>
  </si>
  <si>
    <t>Замена автоматических выключателей С25</t>
  </si>
  <si>
    <t>Замена автоматических выключателей С16</t>
  </si>
  <si>
    <t>Электрощитовая домовая</t>
  </si>
  <si>
    <t>Помещения электрощитовых</t>
  </si>
  <si>
    <t>Заделка трещин</t>
  </si>
  <si>
    <t>Заработная плата слесарей-сантехников, электриков, плотников, электрогазосварщиков, кровельщиков</t>
  </si>
  <si>
    <t>Перечень услуг и работ по содержанию общего имущества                                                                                                                                                                                                                       в многоквартирном доме за 2011 год</t>
  </si>
  <si>
    <t>Капитальный ремонт с кв.м в месяц</t>
  </si>
  <si>
    <t>Сбор денежных средств для формирования резерва на капитальный ремонт</t>
  </si>
  <si>
    <t>Подъезд 4</t>
  </si>
  <si>
    <t>1.8.</t>
  </si>
  <si>
    <t>Подъезд 3</t>
  </si>
  <si>
    <t>1.7.</t>
  </si>
  <si>
    <t>Подъезд 2</t>
  </si>
  <si>
    <t>1.6.</t>
  </si>
  <si>
    <t>Подъезд 1</t>
  </si>
  <si>
    <t>1.5.</t>
  </si>
  <si>
    <t>Ремонт этажных щитов</t>
  </si>
  <si>
    <t>Ремонт козырька балкона, кв.178</t>
  </si>
  <si>
    <t>1.4.</t>
  </si>
  <si>
    <t>Ремонт подъезда 3</t>
  </si>
  <si>
    <t>Ремонт подъезда 2</t>
  </si>
  <si>
    <t>Ремонт подъезда 1</t>
  </si>
  <si>
    <r>
      <t xml:space="preserve">Обслуживание мусоропроводов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color indexed="8"/>
        <rFont val="Times New Roman"/>
        <family val="1"/>
      </rPr>
      <t>Профилактический осмотр мусоропроводов, удаление мусора из мусороприемных  камер, уборка загрузочных клапанов и нижней части ствола, дезинфекция, с кв.м</t>
    </r>
  </si>
  <si>
    <t>13.</t>
  </si>
  <si>
    <r>
      <t xml:space="preserve">Автоуслуги по вывозу КГО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color indexed="8"/>
        <rFont val="Times New Roman"/>
        <family val="1"/>
      </rPr>
      <t>2 раза в неделю</t>
    </r>
  </si>
  <si>
    <r>
      <t xml:space="preserve">Услуги по управлению многоквартирным домом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color indexed="8"/>
        <rFont val="Times New Roman"/>
        <family val="1"/>
      </rPr>
      <t xml:space="preserve">Организация выполнения требований законодательства РФ,договорных обязательств по содержанию и ремонту общего имущества,финансово-экономическому,нормативно-правовому и технико-эксплуатационному обеспечению деятельности организации, работа с расчетом необходимых услуг,организация и контроль их выполнения,ведение документации.                                                                          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</rPr>
      <t xml:space="preserve">Услуги касс     </t>
    </r>
    <r>
      <rPr>
        <sz val="10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Введение баз данных по площади квартир, по количеству проживающих, прием платежей населения по видам услуг, печать и выписки лицевых счетов, предоставление отчетности для ведения бухгалтерского и статистического учета</t>
    </r>
  </si>
  <si>
    <t>благоустройство-ограждение</t>
  </si>
  <si>
    <t>Установка светильника уличного освещения(РКУ)</t>
  </si>
  <si>
    <t xml:space="preserve">Установка энергосберегающих диодов </t>
  </si>
  <si>
    <t>Установка двери</t>
  </si>
  <si>
    <t>Демонтаж деревянной двери</t>
  </si>
  <si>
    <t>Установка понижающего трансформатора ЯТП</t>
  </si>
  <si>
    <t>Замена автоматики включения уличного освещения ФР7УХЛ4</t>
  </si>
  <si>
    <t>Устройство диэлектрических ковриков</t>
  </si>
  <si>
    <t>Замена плавких вставок в силовых шкафах</t>
  </si>
  <si>
    <t>Окраска водоэмульсионными составами стен</t>
  </si>
  <si>
    <t>Окраска водоэмульсионными составами потолка</t>
  </si>
  <si>
    <t>Оштукатуривание стен</t>
  </si>
  <si>
    <t>Окраска масляными составами основания силовых шкафов</t>
  </si>
  <si>
    <t>Окраска пола</t>
  </si>
  <si>
    <t>Заделка отверстий</t>
  </si>
  <si>
    <t>Окраска масляными составами входной двери</t>
  </si>
  <si>
    <t>Изоляция трубопроводов термофлексом д=20мм,д=25мм</t>
  </si>
  <si>
    <t>Замена запорной арматуры: д=15(шаровые краны)</t>
  </si>
  <si>
    <t>Замена запорной арматуры: д=20(шаровые краны)</t>
  </si>
  <si>
    <t>Восстановление поребриков</t>
  </si>
  <si>
    <t>Ремонт внутренней системы отопления</t>
  </si>
  <si>
    <t>Отмостка</t>
  </si>
  <si>
    <t>Гидроизоляция козырьков</t>
  </si>
  <si>
    <t>Козырьки</t>
  </si>
  <si>
    <t>Побелка стен и потолков за один раз с подготовкой поверхности</t>
  </si>
  <si>
    <t xml:space="preserve">Отделочные работы </t>
  </si>
  <si>
    <t>Окраска цоколя</t>
  </si>
  <si>
    <t>Окраска фасада(до высоты козырьков)</t>
  </si>
  <si>
    <t>Ремонт штукатурки</t>
  </si>
  <si>
    <t>Фасад</t>
  </si>
  <si>
    <t>Ремонт бетонного покрытия</t>
  </si>
  <si>
    <t>Благлоустройство</t>
  </si>
  <si>
    <r>
      <t xml:space="preserve">Техническое обслуживание общих коммуникаций, технических устройств, конструктивных элементов, материалы                                                                                                                                                                                                               </t>
    </r>
    <r>
      <rPr>
        <sz val="10"/>
        <color indexed="8"/>
        <rFont val="Times New Roman"/>
        <family val="1"/>
      </rPr>
      <t xml:space="preserve">                                                                                                Поддержание в исправном состоянии инженерных сетей, обеспечение их готовности для предоставления коммунальных услуг, устранение выявленных дефектов, подговка общего имущества к сезонной эксплуатации</t>
    </r>
  </si>
  <si>
    <t>Обслуживаемая площадь                       11744,2 м2</t>
  </si>
  <si>
    <t>Адрес                                                    м-н Горский, 50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</si>
</sst>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4"/>
      <color indexed="8"/>
      <name val="Times New Roman"/>
      <family val="1"/>
    </font>
    <font>
      <b/>
      <sz val="2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0"/>
      <color theme="1"/>
      <name val="Arial Cyr"/>
      <family val="0"/>
    </font>
    <font>
      <b/>
      <sz val="2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 style="thin"/>
      <bottom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2">
    <xf numFmtId="0" fontId="0" fillId="0" borderId="0" xfId="0" applyFont="1" applyAlignment="1">
      <alignment/>
    </xf>
    <xf numFmtId="0" fontId="43" fillId="0" borderId="0" xfId="0" applyFont="1" applyAlignment="1" applyProtection="1">
      <alignment vertical="center" wrapText="1"/>
      <protection hidden="1"/>
    </xf>
    <xf numFmtId="4" fontId="43" fillId="0" borderId="10" xfId="0" applyNumberFormat="1" applyFont="1" applyBorder="1" applyAlignment="1" applyProtection="1">
      <alignment horizontal="center" vertical="center" wrapText="1"/>
      <protection hidden="1"/>
    </xf>
    <xf numFmtId="4" fontId="19" fillId="0" borderId="10" xfId="0" applyNumberFormat="1" applyFont="1" applyBorder="1" applyAlignment="1" applyProtection="1">
      <alignment horizontal="center" vertical="center" wrapText="1"/>
      <protection hidden="1"/>
    </xf>
    <xf numFmtId="0" fontId="44" fillId="0" borderId="10" xfId="0" applyFont="1" applyBorder="1" applyAlignment="1" applyProtection="1">
      <alignment vertical="center" wrapText="1"/>
      <protection hidden="1"/>
    </xf>
    <xf numFmtId="0" fontId="44" fillId="0" borderId="10" xfId="0" applyFont="1" applyBorder="1" applyAlignment="1" applyProtection="1">
      <alignment horizontal="center" vertical="center"/>
      <protection hidden="1"/>
    </xf>
    <xf numFmtId="49" fontId="43" fillId="0" borderId="10" xfId="0" applyNumberFormat="1" applyFont="1" applyBorder="1" applyAlignment="1" applyProtection="1">
      <alignment horizontal="center" vertical="center" wrapText="1"/>
      <protection hidden="1"/>
    </xf>
    <xf numFmtId="4" fontId="44" fillId="0" borderId="10" xfId="0" applyNumberFormat="1" applyFont="1" applyBorder="1" applyAlignment="1" applyProtection="1">
      <alignment horizontal="center" vertical="center" wrapText="1"/>
      <protection hidden="1"/>
    </xf>
    <xf numFmtId="0" fontId="43" fillId="0" borderId="10" xfId="0" applyFont="1" applyBorder="1" applyAlignment="1" applyProtection="1">
      <alignment horizontal="left" vertical="center" wrapText="1"/>
      <protection hidden="1"/>
    </xf>
    <xf numFmtId="0" fontId="43" fillId="0" borderId="10" xfId="0" applyFont="1" applyBorder="1" applyAlignment="1" applyProtection="1">
      <alignment horizontal="center" vertical="center"/>
      <protection hidden="1"/>
    </xf>
    <xf numFmtId="0" fontId="43" fillId="0" borderId="10" xfId="0" applyFont="1" applyBorder="1" applyAlignment="1" applyProtection="1">
      <alignment vertical="center" wrapText="1"/>
      <protection hidden="1"/>
    </xf>
    <xf numFmtId="0" fontId="43" fillId="0" borderId="10" xfId="0" applyFont="1" applyBorder="1" applyAlignment="1" applyProtection="1">
      <alignment vertical="center"/>
      <protection hidden="1"/>
    </xf>
    <xf numFmtId="16" fontId="43" fillId="0" borderId="10" xfId="0" applyNumberFormat="1" applyFont="1" applyBorder="1" applyAlignment="1" applyProtection="1">
      <alignment vertical="center"/>
      <protection hidden="1"/>
    </xf>
    <xf numFmtId="0" fontId="44" fillId="0" borderId="10" xfId="0" applyFont="1" applyBorder="1" applyAlignment="1" applyProtection="1">
      <alignment horizontal="left" vertical="center" wrapText="1"/>
      <protection hidden="1"/>
    </xf>
    <xf numFmtId="4" fontId="43" fillId="0" borderId="0" xfId="0" applyNumberFormat="1" applyFont="1" applyAlignment="1" applyProtection="1">
      <alignment horizontal="center" vertical="center" wrapText="1"/>
      <protection hidden="1"/>
    </xf>
    <xf numFmtId="0" fontId="43" fillId="0" borderId="0" xfId="0" applyFont="1" applyAlignment="1" applyProtection="1">
      <alignment horizontal="center" vertical="center"/>
      <protection hidden="1"/>
    </xf>
    <xf numFmtId="0" fontId="45" fillId="0" borderId="0" xfId="0" applyFont="1" applyFill="1" applyAlignment="1" applyProtection="1">
      <alignment vertical="center"/>
      <protection hidden="1"/>
    </xf>
    <xf numFmtId="4" fontId="43" fillId="0" borderId="0" xfId="0" applyNumberFormat="1" applyFont="1" applyFill="1" applyAlignment="1" applyProtection="1">
      <alignment horizontal="left" vertical="center" wrapText="1"/>
      <protection hidden="1"/>
    </xf>
    <xf numFmtId="0" fontId="43" fillId="0" borderId="0" xfId="0" applyFont="1" applyFill="1" applyAlignment="1" applyProtection="1">
      <alignment vertical="center" wrapText="1"/>
      <protection hidden="1"/>
    </xf>
    <xf numFmtId="4" fontId="45" fillId="0" borderId="0" xfId="0" applyNumberFormat="1" applyFont="1" applyFill="1" applyAlignment="1" applyProtection="1">
      <alignment horizontal="left" vertical="center" wrapText="1"/>
      <protection hidden="1"/>
    </xf>
    <xf numFmtId="0" fontId="45" fillId="0" borderId="0" xfId="0" applyFont="1" applyFill="1" applyAlignment="1" applyProtection="1">
      <alignment vertical="center" wrapText="1"/>
      <protection hidden="1"/>
    </xf>
    <xf numFmtId="0" fontId="45" fillId="0" borderId="0" xfId="0" applyFont="1" applyAlignment="1" applyProtection="1">
      <alignment horizontal="left" vertical="center"/>
      <protection hidden="1"/>
    </xf>
    <xf numFmtId="4" fontId="45" fillId="0" borderId="0" xfId="0" applyNumberFormat="1" applyFont="1" applyFill="1" applyAlignment="1" applyProtection="1">
      <alignment horizontal="center" vertical="center" wrapText="1"/>
      <protection hidden="1"/>
    </xf>
    <xf numFmtId="0" fontId="45" fillId="0" borderId="0" xfId="0" applyFont="1" applyAlignment="1" applyProtection="1">
      <alignment horizontal="center" vertical="center" wrapText="1"/>
      <protection hidden="1"/>
    </xf>
    <xf numFmtId="0" fontId="45" fillId="0" borderId="0" xfId="0" applyFont="1" applyFill="1" applyAlignment="1" applyProtection="1">
      <alignment horizontal="left" vertical="center"/>
      <protection hidden="1"/>
    </xf>
    <xf numFmtId="4" fontId="44" fillId="0" borderId="0" xfId="0" applyNumberFormat="1" applyFont="1" applyBorder="1" applyAlignment="1" applyProtection="1">
      <alignment horizontal="center" vertical="center" wrapText="1"/>
      <protection hidden="1"/>
    </xf>
    <xf numFmtId="0" fontId="43" fillId="0" borderId="0" xfId="0" applyFont="1" applyFill="1" applyBorder="1" applyAlignment="1" applyProtection="1">
      <alignment vertical="center"/>
      <protection hidden="1"/>
    </xf>
    <xf numFmtId="0" fontId="43" fillId="0" borderId="0" xfId="0" applyFont="1" applyFill="1" applyBorder="1" applyAlignment="1" applyProtection="1">
      <alignment horizontal="center" vertical="center"/>
      <protection hidden="1"/>
    </xf>
    <xf numFmtId="0" fontId="43" fillId="0" borderId="10" xfId="0" applyFont="1" applyFill="1" applyBorder="1" applyAlignment="1" applyProtection="1">
      <alignment vertical="center"/>
      <protection hidden="1"/>
    </xf>
    <xf numFmtId="4" fontId="43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43" fillId="0" borderId="10" xfId="0" applyFont="1" applyFill="1" applyBorder="1" applyAlignment="1" applyProtection="1">
      <alignment vertical="center" wrapText="1"/>
      <protection hidden="1"/>
    </xf>
    <xf numFmtId="0" fontId="43" fillId="0" borderId="10" xfId="0" applyFont="1" applyFill="1" applyBorder="1" applyAlignment="1" applyProtection="1">
      <alignment horizontal="center" vertical="center"/>
      <protection hidden="1"/>
    </xf>
    <xf numFmtId="4" fontId="44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44" fillId="0" borderId="10" xfId="0" applyFont="1" applyFill="1" applyBorder="1" applyAlignment="1" applyProtection="1">
      <alignment horizontal="center" vertical="center" wrapText="1"/>
      <protection hidden="1"/>
    </xf>
    <xf numFmtId="4" fontId="19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44" fillId="0" borderId="10" xfId="0" applyFont="1" applyFill="1" applyBorder="1" applyAlignment="1" applyProtection="1">
      <alignment vertical="center" wrapText="1"/>
      <protection hidden="1"/>
    </xf>
    <xf numFmtId="0" fontId="44" fillId="0" borderId="10" xfId="0" applyFont="1" applyFill="1" applyBorder="1" applyAlignment="1" applyProtection="1">
      <alignment horizontal="center" vertical="center"/>
      <protection hidden="1"/>
    </xf>
    <xf numFmtId="0" fontId="43" fillId="0" borderId="10" xfId="0" applyFont="1" applyFill="1" applyBorder="1" applyAlignment="1" applyProtection="1">
      <alignment horizontal="center" vertical="center" wrapText="1"/>
      <protection hidden="1"/>
    </xf>
    <xf numFmtId="49" fontId="43" fillId="0" borderId="10" xfId="0" applyNumberFormat="1" applyFont="1" applyFill="1" applyBorder="1" applyAlignment="1" applyProtection="1">
      <alignment horizontal="center" vertical="center" wrapText="1"/>
      <protection hidden="1"/>
    </xf>
    <xf numFmtId="4" fontId="44" fillId="0" borderId="10" xfId="0" applyNumberFormat="1" applyFont="1" applyBorder="1" applyAlignment="1" applyProtection="1">
      <alignment vertical="center" wrapText="1"/>
      <protection hidden="1"/>
    </xf>
    <xf numFmtId="4" fontId="43" fillId="0" borderId="10" xfId="0" applyNumberFormat="1" applyFont="1" applyBorder="1" applyAlignment="1" applyProtection="1">
      <alignment vertical="center" wrapText="1"/>
      <protection hidden="1"/>
    </xf>
    <xf numFmtId="4" fontId="43" fillId="0" borderId="10" xfId="0" applyNumberFormat="1" applyFont="1" applyBorder="1" applyAlignment="1" applyProtection="1">
      <alignment vertical="center"/>
      <protection hidden="1"/>
    </xf>
    <xf numFmtId="4" fontId="43" fillId="0" borderId="10" xfId="0" applyNumberFormat="1" applyFont="1" applyBorder="1" applyAlignment="1" applyProtection="1">
      <alignment horizontal="center" vertical="center"/>
      <protection hidden="1"/>
    </xf>
    <xf numFmtId="0" fontId="43" fillId="0" borderId="0" xfId="0" applyFont="1" applyAlignment="1" applyProtection="1">
      <alignment vertical="center"/>
      <protection hidden="1"/>
    </xf>
    <xf numFmtId="164" fontId="43" fillId="0" borderId="0" xfId="0" applyNumberFormat="1" applyFont="1" applyAlignment="1" applyProtection="1">
      <alignment horizontal="center" vertical="center" wrapText="1"/>
      <protection hidden="1"/>
    </xf>
    <xf numFmtId="49" fontId="43" fillId="0" borderId="0" xfId="0" applyNumberFormat="1" applyFont="1" applyAlignment="1" applyProtection="1">
      <alignment horizontal="center" vertical="center"/>
      <protection hidden="1"/>
    </xf>
    <xf numFmtId="164" fontId="44" fillId="0" borderId="0" xfId="0" applyNumberFormat="1" applyFont="1" applyBorder="1" applyAlignment="1" applyProtection="1">
      <alignment horizontal="center" vertical="center" wrapText="1"/>
      <protection hidden="1"/>
    </xf>
    <xf numFmtId="49" fontId="44" fillId="0" borderId="0" xfId="0" applyNumberFormat="1" applyFont="1" applyBorder="1" applyAlignment="1" applyProtection="1">
      <alignment horizontal="left" vertical="center"/>
      <protection hidden="1"/>
    </xf>
    <xf numFmtId="0" fontId="43" fillId="0" borderId="0" xfId="0" applyFont="1" applyFill="1" applyAlignment="1" applyProtection="1">
      <alignment vertical="center"/>
      <protection hidden="1"/>
    </xf>
    <xf numFmtId="4" fontId="43" fillId="0" borderId="0" xfId="0" applyNumberFormat="1" applyFont="1" applyFill="1" applyAlignment="1" applyProtection="1">
      <alignment horizontal="center" vertical="center" wrapText="1"/>
      <protection hidden="1"/>
    </xf>
    <xf numFmtId="0" fontId="43" fillId="0" borderId="0" xfId="0" applyFont="1" applyFill="1" applyAlignment="1" applyProtection="1">
      <alignment horizontal="center" vertical="center"/>
      <protection hidden="1"/>
    </xf>
    <xf numFmtId="4" fontId="44" fillId="0" borderId="0" xfId="0" applyNumberFormat="1" applyFont="1" applyFill="1" applyBorder="1" applyAlignment="1" applyProtection="1">
      <alignment horizontal="center" vertical="center" wrapText="1"/>
      <protection hidden="1"/>
    </xf>
    <xf numFmtId="4" fontId="44" fillId="0" borderId="0" xfId="0" applyNumberFormat="1" applyFont="1" applyBorder="1" applyAlignment="1" applyProtection="1">
      <alignment vertical="center" wrapText="1"/>
      <protection hidden="1"/>
    </xf>
    <xf numFmtId="164" fontId="43" fillId="0" borderId="10" xfId="0" applyNumberFormat="1" applyFont="1" applyBorder="1" applyAlignment="1" applyProtection="1">
      <alignment horizontal="center" vertical="center" wrapText="1"/>
      <protection hidden="1"/>
    </xf>
    <xf numFmtId="0" fontId="43" fillId="0" borderId="11" xfId="0" applyFont="1" applyFill="1" applyBorder="1" applyAlignment="1" applyProtection="1">
      <alignment horizontal="left" vertical="center"/>
      <protection hidden="1"/>
    </xf>
    <xf numFmtId="0" fontId="43" fillId="0" borderId="12" xfId="0" applyFont="1" applyFill="1" applyBorder="1" applyAlignment="1" applyProtection="1">
      <alignment horizontal="left" vertical="center"/>
      <protection hidden="1"/>
    </xf>
    <xf numFmtId="0" fontId="43" fillId="0" borderId="13" xfId="0" applyFont="1" applyFill="1" applyBorder="1" applyAlignment="1" applyProtection="1">
      <alignment vertical="center"/>
      <protection hidden="1"/>
    </xf>
    <xf numFmtId="0" fontId="43" fillId="0" borderId="11" xfId="0" applyFont="1" applyBorder="1" applyAlignment="1" applyProtection="1">
      <alignment horizontal="left" vertical="center" wrapText="1"/>
      <protection hidden="1"/>
    </xf>
    <xf numFmtId="0" fontId="43" fillId="0" borderId="12" xfId="0" applyFont="1" applyBorder="1" applyAlignment="1" applyProtection="1">
      <alignment horizontal="left" vertical="center" wrapText="1"/>
      <protection hidden="1"/>
    </xf>
    <xf numFmtId="0" fontId="43" fillId="0" borderId="12" xfId="0" applyFont="1" applyFill="1" applyBorder="1" applyAlignment="1" applyProtection="1">
      <alignment horizontal="center" vertical="center"/>
      <protection hidden="1"/>
    </xf>
    <xf numFmtId="0" fontId="43" fillId="0" borderId="14" xfId="0" applyFont="1" applyFill="1" applyBorder="1" applyAlignment="1" applyProtection="1">
      <alignment vertical="center"/>
      <protection hidden="1"/>
    </xf>
    <xf numFmtId="16" fontId="43" fillId="0" borderId="10" xfId="0" applyNumberFormat="1" applyFont="1" applyFill="1" applyBorder="1" applyAlignment="1" applyProtection="1">
      <alignment horizontal="center" vertical="center"/>
      <protection hidden="1"/>
    </xf>
    <xf numFmtId="0" fontId="43" fillId="0" borderId="15" xfId="0" applyFont="1" applyBorder="1" applyAlignment="1" applyProtection="1">
      <alignment vertical="center"/>
      <protection hidden="1"/>
    </xf>
    <xf numFmtId="0" fontId="43" fillId="0" borderId="13" xfId="0" applyFont="1" applyBorder="1" applyAlignment="1" applyProtection="1">
      <alignment vertical="center"/>
      <protection hidden="1"/>
    </xf>
    <xf numFmtId="164" fontId="19" fillId="0" borderId="10" xfId="0" applyNumberFormat="1" applyFont="1" applyBorder="1" applyAlignment="1" applyProtection="1">
      <alignment horizontal="center" vertical="center" wrapText="1"/>
      <protection hidden="1"/>
    </xf>
    <xf numFmtId="49" fontId="44" fillId="0" borderId="10" xfId="0" applyNumberFormat="1" applyFont="1" applyBorder="1" applyAlignment="1" applyProtection="1">
      <alignment horizontal="center" vertical="center" wrapText="1"/>
      <protection hidden="1"/>
    </xf>
    <xf numFmtId="0" fontId="43" fillId="0" borderId="16" xfId="0" applyFont="1" applyBorder="1" applyAlignment="1" applyProtection="1">
      <alignment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43" fillId="0" borderId="17" xfId="0" applyFont="1" applyBorder="1" applyAlignment="1" applyProtection="1">
      <alignment vertical="center" wrapText="1"/>
      <protection hidden="1"/>
    </xf>
    <xf numFmtId="0" fontId="44" fillId="0" borderId="14" xfId="0" applyFont="1" applyBorder="1" applyAlignment="1" applyProtection="1">
      <alignment vertical="center" wrapText="1"/>
      <protection hidden="1"/>
    </xf>
    <xf numFmtId="0" fontId="43" fillId="0" borderId="12" xfId="0" applyFont="1" applyBorder="1" applyAlignment="1" applyProtection="1">
      <alignment horizontal="center" vertical="center" wrapText="1"/>
      <protection hidden="1"/>
    </xf>
    <xf numFmtId="0" fontId="43" fillId="0" borderId="11" xfId="0" applyFont="1" applyBorder="1" applyAlignment="1" applyProtection="1">
      <alignment horizontal="center" vertical="center"/>
      <protection hidden="1"/>
    </xf>
    <xf numFmtId="0" fontId="43" fillId="0" borderId="10" xfId="0" applyFont="1" applyBorder="1" applyAlignment="1" applyProtection="1">
      <alignment horizontal="center" vertical="center"/>
      <protection hidden="1"/>
    </xf>
    <xf numFmtId="164" fontId="44" fillId="0" borderId="10" xfId="0" applyNumberFormat="1" applyFont="1" applyBorder="1" applyAlignment="1" applyProtection="1">
      <alignment horizontal="center" vertical="center" wrapText="1"/>
      <protection hidden="1"/>
    </xf>
    <xf numFmtId="0" fontId="44" fillId="0" borderId="10" xfId="0" applyFont="1" applyBorder="1" applyAlignment="1" applyProtection="1">
      <alignment horizontal="left" vertical="center"/>
      <protection hidden="1"/>
    </xf>
    <xf numFmtId="0" fontId="44" fillId="0" borderId="11" xfId="0" applyFont="1" applyBorder="1" applyAlignment="1" applyProtection="1">
      <alignment horizontal="left" vertical="center"/>
      <protection hidden="1"/>
    </xf>
    <xf numFmtId="0" fontId="44" fillId="0" borderId="12" xfId="0" applyFont="1" applyBorder="1" applyAlignment="1" applyProtection="1">
      <alignment horizontal="left" vertical="center"/>
      <protection hidden="1"/>
    </xf>
    <xf numFmtId="49" fontId="44" fillId="0" borderId="11" xfId="0" applyNumberFormat="1" applyFont="1" applyBorder="1" applyAlignment="1" applyProtection="1">
      <alignment horizontal="left" vertical="center"/>
      <protection hidden="1"/>
    </xf>
    <xf numFmtId="49" fontId="44" fillId="0" borderId="12" xfId="0" applyNumberFormat="1" applyFont="1" applyBorder="1" applyAlignment="1" applyProtection="1">
      <alignment horizontal="left" vertical="center"/>
      <protection hidden="1"/>
    </xf>
    <xf numFmtId="49" fontId="44" fillId="0" borderId="10" xfId="0" applyNumberFormat="1" applyFont="1" applyBorder="1" applyAlignment="1" applyProtection="1">
      <alignment horizontal="center" vertical="center"/>
      <protection hidden="1"/>
    </xf>
    <xf numFmtId="0" fontId="44" fillId="0" borderId="0" xfId="0" applyFont="1" applyAlignment="1" applyProtection="1">
      <alignment vertical="center"/>
      <protection hidden="1"/>
    </xf>
    <xf numFmtId="0" fontId="44" fillId="0" borderId="15" xfId="0" applyFont="1" applyBorder="1" applyAlignment="1" applyProtection="1">
      <alignment vertical="center"/>
      <protection hidden="1"/>
    </xf>
    <xf numFmtId="49" fontId="43" fillId="0" borderId="10" xfId="0" applyNumberFormat="1" applyFont="1" applyBorder="1" applyAlignment="1" applyProtection="1">
      <alignment horizontal="center" vertical="center"/>
      <protection hidden="1"/>
    </xf>
    <xf numFmtId="4" fontId="43" fillId="0" borderId="16" xfId="0" applyNumberFormat="1" applyFont="1" applyBorder="1" applyAlignment="1" applyProtection="1">
      <alignment horizontal="center" vertical="center" wrapText="1"/>
      <protection hidden="1"/>
    </xf>
    <xf numFmtId="0" fontId="22" fillId="0" borderId="12" xfId="0" applyFont="1" applyBorder="1" applyAlignment="1" applyProtection="1">
      <alignment horizontal="left" vertical="center" wrapText="1"/>
      <protection hidden="1"/>
    </xf>
    <xf numFmtId="2" fontId="43" fillId="0" borderId="16" xfId="0" applyNumberFormat="1" applyFont="1" applyBorder="1" applyAlignment="1" applyProtection="1">
      <alignment horizontal="left" vertical="center"/>
      <protection hidden="1"/>
    </xf>
    <xf numFmtId="0" fontId="46" fillId="0" borderId="15" xfId="0" applyFont="1" applyBorder="1" applyAlignment="1" applyProtection="1">
      <alignment vertical="center" wrapText="1"/>
      <protection hidden="1"/>
    </xf>
    <xf numFmtId="0" fontId="46" fillId="0" borderId="16" xfId="0" applyFont="1" applyBorder="1" applyAlignment="1" applyProtection="1">
      <alignment vertical="center" wrapText="1"/>
      <protection hidden="1"/>
    </xf>
    <xf numFmtId="0" fontId="0" fillId="0" borderId="15" xfId="0" applyBorder="1" applyAlignment="1" applyProtection="1">
      <alignment vertical="center" wrapText="1"/>
      <protection hidden="1"/>
    </xf>
    <xf numFmtId="0" fontId="0" fillId="0" borderId="16" xfId="0" applyBorder="1" applyAlignment="1" applyProtection="1">
      <alignment vertical="center" wrapText="1"/>
      <protection hidden="1"/>
    </xf>
    <xf numFmtId="0" fontId="20" fillId="0" borderId="10" xfId="0" applyFont="1" applyBorder="1" applyAlignment="1" applyProtection="1">
      <alignment vertical="center" wrapText="1"/>
      <protection hidden="1"/>
    </xf>
    <xf numFmtId="0" fontId="0" fillId="0" borderId="16" xfId="0" applyBorder="1" applyAlignment="1" applyProtection="1">
      <alignment horizontal="right" vertical="center" wrapText="1"/>
      <protection hidden="1"/>
    </xf>
    <xf numFmtId="0" fontId="20" fillId="33" borderId="10" xfId="0" applyFont="1" applyFill="1" applyBorder="1" applyAlignment="1" applyProtection="1">
      <alignment vertical="center" wrapText="1"/>
      <protection hidden="1"/>
    </xf>
    <xf numFmtId="0" fontId="43" fillId="0" borderId="14" xfId="0" applyFont="1" applyBorder="1" applyAlignment="1" applyProtection="1">
      <alignment vertical="center"/>
      <protection hidden="1"/>
    </xf>
    <xf numFmtId="0" fontId="44" fillId="0" borderId="18" xfId="0" applyFont="1" applyBorder="1" applyAlignment="1" applyProtection="1">
      <alignment horizontal="center" vertical="center"/>
      <protection hidden="1"/>
    </xf>
    <xf numFmtId="0" fontId="44" fillId="0" borderId="12" xfId="0" applyFont="1" applyBorder="1" applyAlignment="1" applyProtection="1">
      <alignment horizontal="center" vertical="center"/>
      <protection hidden="1"/>
    </xf>
    <xf numFmtId="0" fontId="45" fillId="0" borderId="0" xfId="0" applyFont="1" applyAlignment="1" applyProtection="1">
      <alignment vertical="center"/>
      <protection hidden="1"/>
    </xf>
    <xf numFmtId="49" fontId="45" fillId="0" borderId="0" xfId="0" applyNumberFormat="1" applyFont="1" applyAlignment="1" applyProtection="1">
      <alignment horizontal="center" vertical="center"/>
      <protection hidden="1"/>
    </xf>
    <xf numFmtId="164" fontId="43" fillId="0" borderId="0" xfId="0" applyNumberFormat="1" applyFont="1" applyAlignment="1" applyProtection="1">
      <alignment vertical="center" wrapText="1"/>
      <protection hidden="1"/>
    </xf>
    <xf numFmtId="0" fontId="45" fillId="0" borderId="0" xfId="0" applyFont="1" applyAlignment="1" applyProtection="1">
      <alignment horizontal="left" vertical="center" wrapText="1"/>
      <protection hidden="1"/>
    </xf>
    <xf numFmtId="0" fontId="47" fillId="0" borderId="0" xfId="0" applyFont="1" applyAlignment="1" applyProtection="1">
      <alignment horizontal="center" vertical="center" wrapText="1"/>
      <protection hidden="1"/>
    </xf>
    <xf numFmtId="0" fontId="47" fillId="0" borderId="0" xfId="0" applyFont="1" applyAlignment="1" applyProtection="1">
      <alignment horizontal="center" vertical="center" wrapText="1"/>
      <protection hidden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7"/>
  <sheetViews>
    <sheetView tabSelected="1" view="pageBreakPreview" zoomScale="80" zoomScaleSheetLayoutView="80" zoomScalePageLayoutView="0" workbookViewId="0" topLeftCell="A1">
      <selection activeCell="A4" sqref="A4:B4"/>
    </sheetView>
  </sheetViews>
  <sheetFormatPr defaultColWidth="9.140625" defaultRowHeight="15"/>
  <cols>
    <col min="1" max="1" width="5.8515625" style="45" customWidth="1"/>
    <col min="2" max="2" width="106.28125" style="43" customWidth="1"/>
    <col min="3" max="3" width="18.28125" style="44" customWidth="1"/>
    <col min="4" max="4" width="22.28125" style="14" customWidth="1"/>
    <col min="5" max="6" width="14.7109375" style="43" customWidth="1"/>
    <col min="7" max="16384" width="9.140625" style="43" customWidth="1"/>
  </cols>
  <sheetData>
    <row r="1" spans="1:6" ht="78" customHeight="1">
      <c r="A1" s="101" t="s">
        <v>70</v>
      </c>
      <c r="B1" s="101"/>
      <c r="C1" s="101"/>
      <c r="D1" s="101"/>
      <c r="E1" s="101"/>
      <c r="F1" s="101"/>
    </row>
    <row r="2" spans="1:6" ht="20.25" customHeight="1">
      <c r="A2" s="100"/>
      <c r="B2" s="100"/>
      <c r="C2" s="100"/>
      <c r="D2" s="100"/>
      <c r="E2" s="100"/>
      <c r="F2" s="100"/>
    </row>
    <row r="3" spans="1:3" s="1" customFormat="1" ht="26.25" customHeight="1">
      <c r="A3" s="99" t="s">
        <v>125</v>
      </c>
      <c r="B3" s="99"/>
      <c r="C3" s="98"/>
    </row>
    <row r="4" spans="1:3" s="1" customFormat="1" ht="26.25" customHeight="1">
      <c r="A4" s="99" t="s">
        <v>124</v>
      </c>
      <c r="B4" s="99"/>
      <c r="C4" s="98"/>
    </row>
    <row r="5" spans="1:2" ht="18.75">
      <c r="A5" s="97"/>
      <c r="B5" s="96"/>
    </row>
    <row r="6" spans="1:6" s="1" customFormat="1" ht="45.75" customHeight="1">
      <c r="A6" s="6" t="s">
        <v>7</v>
      </c>
      <c r="B6" s="70" t="s">
        <v>6</v>
      </c>
      <c r="C6" s="53" t="s">
        <v>32</v>
      </c>
      <c r="D6" s="2" t="s">
        <v>31</v>
      </c>
      <c r="E6" s="36" t="s">
        <v>44</v>
      </c>
      <c r="F6" s="36" t="s">
        <v>43</v>
      </c>
    </row>
    <row r="7" spans="1:6" ht="32.25" customHeight="1">
      <c r="A7" s="95" t="s">
        <v>30</v>
      </c>
      <c r="B7" s="94"/>
      <c r="C7" s="73"/>
      <c r="D7" s="7"/>
      <c r="E7" s="93"/>
      <c r="F7" s="62"/>
    </row>
    <row r="8" spans="1:6" ht="60.75" customHeight="1">
      <c r="A8" s="79" t="s">
        <v>2</v>
      </c>
      <c r="B8" s="4" t="s">
        <v>123</v>
      </c>
      <c r="C8" s="2">
        <f>C9+C57</f>
        <v>504012.25431999995</v>
      </c>
      <c r="D8" s="2">
        <f>D9+D57</f>
        <v>3.576320327764627</v>
      </c>
      <c r="E8" s="66"/>
      <c r="F8" s="62"/>
    </row>
    <row r="9" spans="1:6" ht="37.5" customHeight="1" hidden="1">
      <c r="A9" s="9" t="s">
        <v>29</v>
      </c>
      <c r="B9" s="10" t="s">
        <v>69</v>
      </c>
      <c r="C9" s="2">
        <f>11744.2*D9*12</f>
        <v>311921.25431999995</v>
      </c>
      <c r="D9" s="2">
        <v>2.2133</v>
      </c>
      <c r="E9" s="66"/>
      <c r="F9" s="62"/>
    </row>
    <row r="10" spans="1:6" ht="18" customHeight="1" hidden="1">
      <c r="A10" s="9" t="s">
        <v>28</v>
      </c>
      <c r="B10" s="8" t="s">
        <v>26</v>
      </c>
      <c r="C10" s="2"/>
      <c r="D10" s="2"/>
      <c r="E10" s="85"/>
      <c r="F10" s="62"/>
    </row>
    <row r="11" spans="1:6" ht="18" customHeight="1" hidden="1">
      <c r="A11" s="9"/>
      <c r="B11" s="90" t="s">
        <v>122</v>
      </c>
      <c r="C11" s="2"/>
      <c r="D11" s="2"/>
      <c r="E11" s="85"/>
      <c r="F11" s="62"/>
    </row>
    <row r="12" spans="1:6" ht="18" customHeight="1" hidden="1">
      <c r="A12" s="9"/>
      <c r="B12" s="10" t="s">
        <v>121</v>
      </c>
      <c r="C12" s="2">
        <v>5993</v>
      </c>
      <c r="D12" s="2"/>
      <c r="E12" s="85"/>
      <c r="F12" s="62"/>
    </row>
    <row r="13" spans="1:6" ht="18" customHeight="1" hidden="1">
      <c r="A13" s="9"/>
      <c r="B13" s="90" t="s">
        <v>120</v>
      </c>
      <c r="C13" s="2"/>
      <c r="D13" s="2"/>
      <c r="E13" s="85"/>
      <c r="F13" s="62"/>
    </row>
    <row r="14" spans="1:6" ht="18" customHeight="1" hidden="1">
      <c r="A14" s="9"/>
      <c r="B14" s="10" t="s">
        <v>119</v>
      </c>
      <c r="C14" s="2">
        <v>9464</v>
      </c>
      <c r="D14" s="2"/>
      <c r="E14" s="85"/>
      <c r="F14" s="62"/>
    </row>
    <row r="15" spans="1:6" ht="18" customHeight="1" hidden="1">
      <c r="A15" s="9"/>
      <c r="B15" s="10" t="s">
        <v>118</v>
      </c>
      <c r="C15" s="2">
        <v>12828</v>
      </c>
      <c r="D15" s="2"/>
      <c r="E15" s="85"/>
      <c r="F15" s="62"/>
    </row>
    <row r="16" spans="1:6" ht="18" customHeight="1" hidden="1">
      <c r="A16" s="9"/>
      <c r="B16" s="10" t="s">
        <v>117</v>
      </c>
      <c r="C16" s="2">
        <v>5183</v>
      </c>
      <c r="D16" s="2"/>
      <c r="E16" s="85"/>
      <c r="F16" s="62"/>
    </row>
    <row r="17" spans="1:6" ht="18" customHeight="1" hidden="1">
      <c r="A17" s="9"/>
      <c r="B17" s="90" t="s">
        <v>116</v>
      </c>
      <c r="C17" s="2"/>
      <c r="D17" s="2"/>
      <c r="E17" s="85"/>
      <c r="F17" s="62"/>
    </row>
    <row r="18" spans="1:6" ht="18" customHeight="1" hidden="1">
      <c r="A18" s="9"/>
      <c r="B18" s="10" t="s">
        <v>115</v>
      </c>
      <c r="C18" s="2">
        <v>4612</v>
      </c>
      <c r="D18" s="2"/>
      <c r="E18" s="85"/>
      <c r="F18" s="62"/>
    </row>
    <row r="19" spans="1:6" ht="18" customHeight="1" hidden="1">
      <c r="A19" s="9"/>
      <c r="B19" s="90" t="s">
        <v>114</v>
      </c>
      <c r="C19" s="2"/>
      <c r="D19" s="41"/>
      <c r="E19" s="89"/>
      <c r="F19" s="88"/>
    </row>
    <row r="20" spans="1:6" ht="18" customHeight="1" hidden="1">
      <c r="A20" s="9"/>
      <c r="B20" s="10" t="s">
        <v>113</v>
      </c>
      <c r="C20" s="2">
        <v>20927</v>
      </c>
      <c r="D20" s="40"/>
      <c r="E20" s="89"/>
      <c r="F20" s="88"/>
    </row>
    <row r="21" spans="1:6" ht="18" customHeight="1" hidden="1">
      <c r="A21" s="9"/>
      <c r="B21" s="90" t="s">
        <v>112</v>
      </c>
      <c r="C21" s="2"/>
      <c r="D21" s="41"/>
      <c r="E21" s="89"/>
      <c r="F21" s="88"/>
    </row>
    <row r="22" spans="1:6" ht="18" customHeight="1" hidden="1">
      <c r="A22" s="9"/>
      <c r="B22" s="10" t="s">
        <v>68</v>
      </c>
      <c r="C22" s="2">
        <v>640</v>
      </c>
      <c r="D22" s="40"/>
      <c r="E22" s="89"/>
      <c r="F22" s="88"/>
    </row>
    <row r="23" spans="1:6" ht="18" customHeight="1" hidden="1">
      <c r="A23" s="9"/>
      <c r="B23" s="92" t="s">
        <v>111</v>
      </c>
      <c r="C23" s="2"/>
      <c r="D23" s="41"/>
      <c r="E23" s="89"/>
      <c r="F23" s="88"/>
    </row>
    <row r="24" spans="1:6" ht="18" customHeight="1" hidden="1">
      <c r="A24" s="9"/>
      <c r="B24" s="10" t="s">
        <v>110</v>
      </c>
      <c r="C24" s="2">
        <v>3580</v>
      </c>
      <c r="D24" s="41"/>
      <c r="E24" s="89"/>
      <c r="F24" s="88"/>
    </row>
    <row r="25" spans="1:6" ht="18" customHeight="1" hidden="1">
      <c r="A25" s="9"/>
      <c r="B25" s="10" t="s">
        <v>109</v>
      </c>
      <c r="C25" s="2">
        <v>7762</v>
      </c>
      <c r="D25" s="41"/>
      <c r="E25" s="89"/>
      <c r="F25" s="88"/>
    </row>
    <row r="26" spans="1:6" ht="18" customHeight="1" hidden="1">
      <c r="A26" s="9"/>
      <c r="B26" s="10" t="s">
        <v>108</v>
      </c>
      <c r="C26" s="2">
        <v>7123</v>
      </c>
      <c r="D26" s="41"/>
      <c r="E26" s="89"/>
      <c r="F26" s="88"/>
    </row>
    <row r="27" spans="1:6" ht="18" customHeight="1" hidden="1">
      <c r="A27" s="9"/>
      <c r="B27" s="10" t="s">
        <v>109</v>
      </c>
      <c r="C27" s="2">
        <v>7762</v>
      </c>
      <c r="D27" s="41"/>
      <c r="E27" s="89"/>
      <c r="F27" s="88"/>
    </row>
    <row r="28" spans="1:6" ht="18" customHeight="1" hidden="1">
      <c r="A28" s="9"/>
      <c r="B28" s="10" t="s">
        <v>108</v>
      </c>
      <c r="C28" s="2">
        <v>7123</v>
      </c>
      <c r="D28" s="41"/>
      <c r="E28" s="89"/>
      <c r="F28" s="88"/>
    </row>
    <row r="29" spans="1:6" ht="18" customHeight="1" hidden="1">
      <c r="A29" s="9"/>
      <c r="B29" s="10" t="s">
        <v>109</v>
      </c>
      <c r="C29" s="2">
        <v>7762</v>
      </c>
      <c r="D29" s="41"/>
      <c r="E29" s="89"/>
      <c r="F29" s="88"/>
    </row>
    <row r="30" spans="1:6" ht="18" customHeight="1" hidden="1">
      <c r="A30" s="9"/>
      <c r="B30" s="10" t="s">
        <v>108</v>
      </c>
      <c r="C30" s="2">
        <v>7123</v>
      </c>
      <c r="D30" s="41"/>
      <c r="E30" s="91"/>
      <c r="F30" s="88"/>
    </row>
    <row r="31" spans="1:6" ht="18" customHeight="1" hidden="1">
      <c r="A31" s="9"/>
      <c r="B31" s="10" t="s">
        <v>109</v>
      </c>
      <c r="C31" s="2">
        <v>7762</v>
      </c>
      <c r="D31" s="41"/>
      <c r="E31" s="89"/>
      <c r="F31" s="88"/>
    </row>
    <row r="32" spans="1:6" ht="18" customHeight="1" hidden="1">
      <c r="A32" s="9"/>
      <c r="B32" s="10" t="s">
        <v>108</v>
      </c>
      <c r="C32" s="2">
        <v>7123</v>
      </c>
      <c r="D32" s="41"/>
      <c r="E32" s="89"/>
      <c r="F32" s="88"/>
    </row>
    <row r="33" spans="1:6" ht="18" customHeight="1" hidden="1">
      <c r="A33" s="9"/>
      <c r="B33" s="10" t="s">
        <v>107</v>
      </c>
      <c r="C33" s="2">
        <v>10500</v>
      </c>
      <c r="D33" s="40"/>
      <c r="E33" s="89"/>
      <c r="F33" s="88"/>
    </row>
    <row r="34" spans="1:6" ht="18" customHeight="1" hidden="1">
      <c r="A34" s="9"/>
      <c r="B34" s="10" t="s">
        <v>107</v>
      </c>
      <c r="C34" s="2">
        <v>700</v>
      </c>
      <c r="D34" s="40"/>
      <c r="E34" s="89"/>
      <c r="F34" s="88"/>
    </row>
    <row r="35" spans="1:6" ht="18" customHeight="1" hidden="1">
      <c r="A35" s="9"/>
      <c r="B35" s="90" t="s">
        <v>67</v>
      </c>
      <c r="C35" s="2"/>
      <c r="D35" s="40"/>
      <c r="E35" s="89"/>
      <c r="F35" s="88"/>
    </row>
    <row r="36" spans="1:6" ht="18" customHeight="1" hidden="1">
      <c r="A36" s="9"/>
      <c r="B36" s="90" t="s">
        <v>66</v>
      </c>
      <c r="C36" s="2"/>
      <c r="D36" s="41"/>
      <c r="E36" s="89"/>
      <c r="F36" s="88"/>
    </row>
    <row r="37" spans="1:6" ht="18" customHeight="1" hidden="1">
      <c r="A37" s="9"/>
      <c r="B37" s="10" t="s">
        <v>106</v>
      </c>
      <c r="C37" s="2">
        <v>400</v>
      </c>
      <c r="D37" s="41"/>
      <c r="E37" s="89"/>
      <c r="F37" s="88"/>
    </row>
    <row r="38" spans="1:6" ht="18" customHeight="1" hidden="1">
      <c r="A38" s="9"/>
      <c r="B38" s="10" t="s">
        <v>105</v>
      </c>
      <c r="C38" s="2">
        <v>400</v>
      </c>
      <c r="D38" s="41"/>
      <c r="E38" s="89"/>
      <c r="F38" s="88"/>
    </row>
    <row r="39" spans="1:6" ht="18" customHeight="1" hidden="1">
      <c r="A39" s="9"/>
      <c r="B39" s="10" t="s">
        <v>104</v>
      </c>
      <c r="C39" s="2">
        <v>340</v>
      </c>
      <c r="D39" s="41"/>
      <c r="E39" s="89"/>
      <c r="F39" s="88"/>
    </row>
    <row r="40" spans="1:6" ht="18" customHeight="1" hidden="1">
      <c r="A40" s="9"/>
      <c r="B40" s="10" t="s">
        <v>103</v>
      </c>
      <c r="C40" s="2">
        <v>1360</v>
      </c>
      <c r="D40" s="41"/>
      <c r="E40" s="89"/>
      <c r="F40" s="88"/>
    </row>
    <row r="41" spans="1:6" ht="18" customHeight="1" hidden="1">
      <c r="A41" s="9"/>
      <c r="B41" s="10" t="s">
        <v>102</v>
      </c>
      <c r="C41" s="2">
        <v>2890</v>
      </c>
      <c r="D41" s="41"/>
      <c r="E41" s="89"/>
      <c r="F41" s="88"/>
    </row>
    <row r="42" spans="1:6" ht="18" customHeight="1" hidden="1">
      <c r="A42" s="9"/>
      <c r="B42" s="10" t="s">
        <v>101</v>
      </c>
      <c r="C42" s="2">
        <v>660</v>
      </c>
      <c r="D42" s="41"/>
      <c r="E42" s="89"/>
      <c r="F42" s="88"/>
    </row>
    <row r="43" spans="1:6" ht="18" customHeight="1" hidden="1">
      <c r="A43" s="9"/>
      <c r="B43" s="10" t="s">
        <v>100</v>
      </c>
      <c r="C43" s="2">
        <v>1860</v>
      </c>
      <c r="D43" s="41"/>
      <c r="E43" s="89"/>
      <c r="F43" s="88"/>
    </row>
    <row r="44" spans="1:6" ht="18" customHeight="1" hidden="1">
      <c r="A44" s="9"/>
      <c r="B44" s="10" t="s">
        <v>99</v>
      </c>
      <c r="C44" s="2">
        <v>61</v>
      </c>
      <c r="D44" s="41"/>
      <c r="E44" s="87"/>
      <c r="F44" s="88"/>
    </row>
    <row r="45" spans="1:6" ht="18" customHeight="1" hidden="1">
      <c r="A45" s="9"/>
      <c r="B45" s="10" t="s">
        <v>98</v>
      </c>
      <c r="C45" s="2">
        <v>650</v>
      </c>
      <c r="D45" s="41"/>
      <c r="E45" s="87"/>
      <c r="F45" s="88"/>
    </row>
    <row r="46" spans="1:6" ht="18" customHeight="1" hidden="1">
      <c r="A46" s="9"/>
      <c r="B46" s="10" t="s">
        <v>63</v>
      </c>
      <c r="C46" s="2">
        <v>100</v>
      </c>
      <c r="D46" s="41"/>
      <c r="E46" s="87"/>
      <c r="F46" s="88"/>
    </row>
    <row r="47" spans="1:6" ht="18" customHeight="1" hidden="1">
      <c r="A47" s="9"/>
      <c r="B47" s="10" t="s">
        <v>97</v>
      </c>
      <c r="C47" s="2">
        <v>1800</v>
      </c>
      <c r="D47" s="41"/>
      <c r="E47" s="87"/>
      <c r="F47" s="88"/>
    </row>
    <row r="48" spans="1:6" ht="18" customHeight="1" hidden="1">
      <c r="A48" s="9"/>
      <c r="B48" s="10" t="s">
        <v>65</v>
      </c>
      <c r="C48" s="2">
        <v>434</v>
      </c>
      <c r="D48" s="41"/>
      <c r="E48" s="87"/>
      <c r="F48" s="88"/>
    </row>
    <row r="49" spans="1:6" ht="18" customHeight="1" hidden="1">
      <c r="A49" s="9"/>
      <c r="B49" s="10" t="s">
        <v>64</v>
      </c>
      <c r="C49" s="2">
        <v>100</v>
      </c>
      <c r="D49" s="41"/>
      <c r="E49" s="89"/>
      <c r="F49" s="88"/>
    </row>
    <row r="50" spans="1:6" ht="18" customHeight="1" hidden="1">
      <c r="A50" s="9"/>
      <c r="B50" s="10" t="s">
        <v>96</v>
      </c>
      <c r="C50" s="2">
        <v>1320</v>
      </c>
      <c r="D50" s="40"/>
      <c r="E50" s="89"/>
      <c r="F50" s="88"/>
    </row>
    <row r="51" spans="1:6" ht="18" customHeight="1" hidden="1">
      <c r="A51" s="9"/>
      <c r="B51" s="4" t="s">
        <v>62</v>
      </c>
      <c r="C51" s="2"/>
      <c r="D51" s="41"/>
      <c r="E51" s="87"/>
      <c r="F51" s="86"/>
    </row>
    <row r="52" spans="1:6" ht="18" customHeight="1" hidden="1">
      <c r="A52" s="9"/>
      <c r="B52" s="10" t="s">
        <v>95</v>
      </c>
      <c r="C52" s="2">
        <v>764</v>
      </c>
      <c r="D52" s="41"/>
      <c r="E52" s="87"/>
      <c r="F52" s="86"/>
    </row>
    <row r="53" spans="1:6" ht="18" customHeight="1" hidden="1">
      <c r="A53" s="9"/>
      <c r="B53" s="10" t="s">
        <v>94</v>
      </c>
      <c r="C53" s="2">
        <v>17500</v>
      </c>
      <c r="D53" s="41"/>
      <c r="E53" s="87"/>
      <c r="F53" s="86"/>
    </row>
    <row r="54" spans="1:6" ht="18" customHeight="1" hidden="1">
      <c r="A54" s="9"/>
      <c r="B54" s="10" t="s">
        <v>61</v>
      </c>
      <c r="C54" s="2">
        <v>16000</v>
      </c>
      <c r="D54" s="41"/>
      <c r="E54" s="87"/>
      <c r="F54" s="86"/>
    </row>
    <row r="55" spans="1:6" ht="18" customHeight="1" hidden="1">
      <c r="A55" s="9"/>
      <c r="B55" s="10" t="s">
        <v>93</v>
      </c>
      <c r="C55" s="2">
        <v>4800</v>
      </c>
      <c r="D55" s="41"/>
      <c r="E55" s="87"/>
      <c r="F55" s="86"/>
    </row>
    <row r="56" spans="1:6" ht="18" customHeight="1" hidden="1">
      <c r="A56" s="9"/>
      <c r="B56" s="10" t="s">
        <v>92</v>
      </c>
      <c r="C56" s="2">
        <v>6685</v>
      </c>
      <c r="D56" s="40"/>
      <c r="E56" s="87"/>
      <c r="F56" s="86"/>
    </row>
    <row r="57" spans="1:6" ht="18" customHeight="1" hidden="1">
      <c r="A57" s="9"/>
      <c r="B57" s="39" t="s">
        <v>60</v>
      </c>
      <c r="C57" s="2">
        <f>SUM(C12:C56)</f>
        <v>192091</v>
      </c>
      <c r="D57" s="2">
        <f>C57/12/11744.2</f>
        <v>1.3630203277646271</v>
      </c>
      <c r="E57" s="85"/>
      <c r="F57" s="62"/>
    </row>
    <row r="58" spans="1:6" ht="41.25">
      <c r="A58" s="79" t="s">
        <v>59</v>
      </c>
      <c r="B58" s="13" t="s">
        <v>58</v>
      </c>
      <c r="C58" s="2">
        <f>11744.2*D58*12</f>
        <v>124018.75200000001</v>
      </c>
      <c r="D58" s="2">
        <v>0.88</v>
      </c>
      <c r="E58" s="66"/>
      <c r="F58" s="62"/>
    </row>
    <row r="59" spans="1:6" ht="25.5" customHeight="1">
      <c r="A59" s="79" t="s">
        <v>18</v>
      </c>
      <c r="B59" s="84" t="s">
        <v>25</v>
      </c>
      <c r="C59" s="2"/>
      <c r="D59" s="2"/>
      <c r="E59" s="66"/>
      <c r="F59" s="62"/>
    </row>
    <row r="60" spans="1:6" ht="27.75" customHeight="1">
      <c r="A60" s="82" t="s">
        <v>57</v>
      </c>
      <c r="B60" s="11" t="s">
        <v>24</v>
      </c>
      <c r="C60" s="2">
        <f>C61+C62</f>
        <v>94465.04048</v>
      </c>
      <c r="D60" s="2">
        <f>D61+D62</f>
        <v>0.6662</v>
      </c>
      <c r="E60" s="66"/>
      <c r="F60" s="62"/>
    </row>
    <row r="61" spans="1:6" ht="27.75" customHeight="1" hidden="1">
      <c r="A61" s="82"/>
      <c r="B61" s="11" t="s">
        <v>23</v>
      </c>
      <c r="C61" s="29">
        <f>11744.2*D61*12</f>
        <v>89659.92048</v>
      </c>
      <c r="D61" s="29">
        <v>0.6362</v>
      </c>
      <c r="E61" s="66"/>
      <c r="F61" s="62"/>
    </row>
    <row r="62" spans="1:6" ht="27.75" customHeight="1" hidden="1">
      <c r="A62" s="82"/>
      <c r="B62" s="11" t="s">
        <v>20</v>
      </c>
      <c r="C62" s="2">
        <v>4805.12</v>
      </c>
      <c r="D62" s="2">
        <v>0.03</v>
      </c>
      <c r="E62" s="66"/>
      <c r="F62" s="62"/>
    </row>
    <row r="63" spans="1:6" ht="27.75" customHeight="1">
      <c r="A63" s="82" t="s">
        <v>56</v>
      </c>
      <c r="B63" s="12" t="s">
        <v>22</v>
      </c>
      <c r="C63" s="2">
        <f>C64+C65+C66</f>
        <v>220235.44983208564</v>
      </c>
      <c r="D63" s="2">
        <f>D64+D65+D66</f>
        <v>1.5601998890000002</v>
      </c>
      <c r="E63" s="66"/>
      <c r="F63" s="62"/>
    </row>
    <row r="64" spans="1:6" ht="18" customHeight="1" hidden="1">
      <c r="A64" s="82"/>
      <c r="B64" s="11" t="s">
        <v>21</v>
      </c>
      <c r="C64" s="29">
        <f>11744.2*D64*12</f>
        <v>201910.98408000002</v>
      </c>
      <c r="D64" s="29">
        <v>1.4327</v>
      </c>
      <c r="E64" s="66"/>
      <c r="F64" s="62"/>
    </row>
    <row r="65" spans="1:6" ht="18" customHeight="1" hidden="1">
      <c r="A65" s="82"/>
      <c r="B65" s="11" t="s">
        <v>20</v>
      </c>
      <c r="C65" s="2">
        <v>9398.88</v>
      </c>
      <c r="D65" s="29">
        <v>0.0641666</v>
      </c>
      <c r="E65" s="66"/>
      <c r="F65" s="62"/>
    </row>
    <row r="66" spans="1:6" ht="18" customHeight="1" hidden="1">
      <c r="A66" s="82"/>
      <c r="B66" s="11" t="s">
        <v>91</v>
      </c>
      <c r="C66" s="29">
        <f>11744.2*D66*12</f>
        <v>8925.5857520856</v>
      </c>
      <c r="D66" s="29">
        <v>0.063333289</v>
      </c>
      <c r="E66" s="83"/>
      <c r="F66" s="62"/>
    </row>
    <row r="67" spans="1:6" ht="35.25" customHeight="1">
      <c r="A67" s="82" t="s">
        <v>55</v>
      </c>
      <c r="B67" s="10" t="s">
        <v>19</v>
      </c>
      <c r="C67" s="29">
        <f>11744.2*D67*12</f>
        <v>6546.21708</v>
      </c>
      <c r="D67" s="29">
        <v>0.04645</v>
      </c>
      <c r="E67" s="66"/>
      <c r="F67" s="62"/>
    </row>
    <row r="68" spans="1:6" ht="117.75" customHeight="1">
      <c r="A68" s="79" t="s">
        <v>17</v>
      </c>
      <c r="B68" s="4" t="s">
        <v>90</v>
      </c>
      <c r="C68" s="2">
        <f>11744.2*D68*12</f>
        <v>235748.37312000003</v>
      </c>
      <c r="D68" s="2">
        <f>9.84*17%</f>
        <v>1.6728</v>
      </c>
      <c r="E68" s="66"/>
      <c r="F68" s="62"/>
    </row>
    <row r="69" spans="1:6" ht="18" customHeight="1">
      <c r="A69" s="79" t="s">
        <v>15</v>
      </c>
      <c r="B69" s="4" t="s">
        <v>16</v>
      </c>
      <c r="C69" s="2">
        <f>11744.2*D69*12</f>
        <v>20434.908</v>
      </c>
      <c r="D69" s="2">
        <v>0.145</v>
      </c>
      <c r="E69" s="66"/>
      <c r="F69" s="62"/>
    </row>
    <row r="70" spans="1:6" s="80" customFormat="1" ht="30.75" customHeight="1">
      <c r="A70" s="79" t="s">
        <v>14</v>
      </c>
      <c r="B70" s="4" t="s">
        <v>54</v>
      </c>
      <c r="C70" s="2">
        <f>11744.2*D70*12</f>
        <v>23253.516000000003</v>
      </c>
      <c r="D70" s="2">
        <v>0.165</v>
      </c>
      <c r="E70" s="66"/>
      <c r="F70" s="81"/>
    </row>
    <row r="71" spans="1:6" ht="43.5" customHeight="1">
      <c r="A71" s="79" t="s">
        <v>12</v>
      </c>
      <c r="B71" s="4" t="s">
        <v>13</v>
      </c>
      <c r="C71" s="2">
        <f>11744.2*D71*12</f>
        <v>69760.548</v>
      </c>
      <c r="D71" s="2">
        <v>0.495</v>
      </c>
      <c r="E71" s="66"/>
      <c r="F71" s="62"/>
    </row>
    <row r="72" spans="1:6" ht="36" customHeight="1">
      <c r="A72" s="79" t="s">
        <v>11</v>
      </c>
      <c r="B72" s="4" t="s">
        <v>89</v>
      </c>
      <c r="C72" s="2">
        <f>11744.2*D72*12</f>
        <v>88363.3608</v>
      </c>
      <c r="D72" s="2">
        <v>0.627</v>
      </c>
      <c r="E72" s="66"/>
      <c r="F72" s="62"/>
    </row>
    <row r="73" spans="1:6" ht="21.75" customHeight="1">
      <c r="A73" s="79" t="s">
        <v>9</v>
      </c>
      <c r="B73" s="39" t="s">
        <v>53</v>
      </c>
      <c r="C73" s="2">
        <f>(C9+C61+C64+C72)*34.2%</f>
        <v>236614.58773056002</v>
      </c>
      <c r="D73" s="42">
        <f>C73/12/11744.2</f>
        <v>1.6789464</v>
      </c>
      <c r="E73" s="66"/>
      <c r="F73" s="62"/>
    </row>
    <row r="74" spans="1:6" ht="24" customHeight="1">
      <c r="A74" s="79" t="s">
        <v>52</v>
      </c>
      <c r="B74" s="4" t="s">
        <v>10</v>
      </c>
      <c r="C74" s="2">
        <f>11744.2*D74*12</f>
        <v>81105.4452</v>
      </c>
      <c r="D74" s="2">
        <f>11.51*5%</f>
        <v>0.5755</v>
      </c>
      <c r="E74" s="66"/>
      <c r="F74" s="62"/>
    </row>
    <row r="75" spans="1:6" ht="31.5" customHeight="1">
      <c r="A75" s="79" t="s">
        <v>51</v>
      </c>
      <c r="B75" s="4" t="s">
        <v>50</v>
      </c>
      <c r="C75" s="2">
        <f>11744.2*D75*12</f>
        <v>116267.58</v>
      </c>
      <c r="D75" s="2">
        <v>0.825</v>
      </c>
      <c r="E75" s="66"/>
      <c r="F75" s="62"/>
    </row>
    <row r="76" spans="1:6" ht="42" customHeight="1">
      <c r="A76" s="79" t="s">
        <v>49</v>
      </c>
      <c r="B76" s="35" t="s">
        <v>48</v>
      </c>
      <c r="C76" s="2">
        <f>11744.2*D76*12</f>
        <v>186028.12800000003</v>
      </c>
      <c r="D76" s="29">
        <v>1.32</v>
      </c>
      <c r="E76" s="66"/>
      <c r="F76" s="62"/>
    </row>
    <row r="77" spans="1:6" ht="42" customHeight="1">
      <c r="A77" s="79" t="s">
        <v>88</v>
      </c>
      <c r="B77" s="4" t="s">
        <v>87</v>
      </c>
      <c r="C77" s="2">
        <f>11744.2*D77*12</f>
        <v>122468.5176</v>
      </c>
      <c r="D77" s="2">
        <v>0.869</v>
      </c>
      <c r="E77" s="66"/>
      <c r="F77" s="62"/>
    </row>
    <row r="78" spans="1:6" ht="15.75">
      <c r="A78" s="78" t="s">
        <v>8</v>
      </c>
      <c r="B78" s="77"/>
      <c r="C78" s="7">
        <f>C8+C58+C60+C63+C67+C68+C69+C70+C71+C72+C73+C74+C75+C76+C77</f>
        <v>2129322.6781626455</v>
      </c>
      <c r="D78" s="7">
        <f>D8+D58+D60+D63+D67+D68+D69+D70+D71+D72+D73+D74+D75+D76+D77</f>
        <v>15.102416616764627</v>
      </c>
      <c r="E78" s="72"/>
      <c r="F78" s="71"/>
    </row>
    <row r="79" spans="1:6" ht="15.75">
      <c r="A79" s="76" t="s">
        <v>47</v>
      </c>
      <c r="B79" s="75"/>
      <c r="C79" s="73">
        <f>11744.2*D79*12</f>
        <v>383110.1306581114</v>
      </c>
      <c r="D79" s="7">
        <f>D78*1.18-D78</f>
        <v>2.7184349910176326</v>
      </c>
      <c r="E79" s="72"/>
      <c r="F79" s="71"/>
    </row>
    <row r="80" spans="1:6" ht="15.75">
      <c r="A80" s="74" t="s">
        <v>45</v>
      </c>
      <c r="B80" s="74"/>
      <c r="C80" s="73">
        <f>SUM(C78:C79)</f>
        <v>2512432.808820757</v>
      </c>
      <c r="D80" s="7">
        <f>SUM(D78:D79)</f>
        <v>17.82085160778226</v>
      </c>
      <c r="E80" s="72"/>
      <c r="F80" s="71"/>
    </row>
    <row r="81" spans="1:6" s="1" customFormat="1" ht="40.5" customHeight="1">
      <c r="A81" s="6" t="s">
        <v>7</v>
      </c>
      <c r="B81" s="70" t="s">
        <v>6</v>
      </c>
      <c r="C81" s="53" t="s">
        <v>5</v>
      </c>
      <c r="D81" s="2" t="s">
        <v>4</v>
      </c>
      <c r="E81" s="69"/>
      <c r="F81" s="68"/>
    </row>
    <row r="82" spans="1:6" ht="28.5" customHeight="1">
      <c r="A82" s="5" t="s">
        <v>3</v>
      </c>
      <c r="B82" s="67"/>
      <c r="C82" s="53"/>
      <c r="D82" s="2"/>
      <c r="E82" s="66"/>
      <c r="F82" s="62"/>
    </row>
    <row r="83" spans="1:6" ht="43.5" customHeight="1">
      <c r="A83" s="65" t="s">
        <v>2</v>
      </c>
      <c r="B83" s="35" t="s">
        <v>46</v>
      </c>
      <c r="C83" s="64"/>
      <c r="D83" s="3"/>
      <c r="E83" s="63"/>
      <c r="F83" s="62"/>
    </row>
    <row r="84" spans="1:6" ht="51.75" customHeight="1">
      <c r="A84" s="38" t="s">
        <v>7</v>
      </c>
      <c r="B84" s="37" t="s">
        <v>6</v>
      </c>
      <c r="C84" s="29" t="s">
        <v>5</v>
      </c>
      <c r="D84" s="29" t="s">
        <v>4</v>
      </c>
      <c r="E84" s="36" t="s">
        <v>44</v>
      </c>
      <c r="F84" s="36" t="s">
        <v>43</v>
      </c>
    </row>
    <row r="85" spans="1:6" ht="18.75" customHeight="1">
      <c r="A85" s="36" t="s">
        <v>2</v>
      </c>
      <c r="B85" s="35" t="s">
        <v>42</v>
      </c>
      <c r="C85" s="34"/>
      <c r="D85" s="34"/>
      <c r="E85" s="31"/>
      <c r="F85" s="31"/>
    </row>
    <row r="86" spans="1:6" ht="23.25" customHeight="1">
      <c r="A86" s="61" t="s">
        <v>29</v>
      </c>
      <c r="B86" s="10" t="s">
        <v>86</v>
      </c>
      <c r="C86" s="2">
        <v>89690</v>
      </c>
      <c r="D86" s="29">
        <f>C86/12/11744.2</f>
        <v>0.6364134352843673</v>
      </c>
      <c r="E86" s="60"/>
      <c r="F86" s="60"/>
    </row>
    <row r="87" spans="1:6" ht="23.25" customHeight="1">
      <c r="A87" s="31" t="s">
        <v>28</v>
      </c>
      <c r="B87" s="10" t="s">
        <v>85</v>
      </c>
      <c r="C87" s="2">
        <v>100219</v>
      </c>
      <c r="D87" s="29">
        <f>C87/12/11744.2</f>
        <v>0.711124072591861</v>
      </c>
      <c r="E87" s="28"/>
      <c r="F87" s="28"/>
    </row>
    <row r="88" spans="1:6" ht="23.25" customHeight="1">
      <c r="A88" s="31" t="s">
        <v>27</v>
      </c>
      <c r="B88" s="10" t="s">
        <v>84</v>
      </c>
      <c r="C88" s="2">
        <v>108752</v>
      </c>
      <c r="D88" s="29">
        <f>C88/12/11744.2</f>
        <v>0.7716716904230739</v>
      </c>
      <c r="E88" s="56"/>
      <c r="F88" s="56"/>
    </row>
    <row r="89" spans="1:6" ht="23.25" customHeight="1">
      <c r="A89" s="59" t="s">
        <v>83</v>
      </c>
      <c r="B89" s="10" t="s">
        <v>82</v>
      </c>
      <c r="C89" s="2">
        <v>4776</v>
      </c>
      <c r="D89" s="29">
        <f>C89/12/11744.2</f>
        <v>0.03388906864665111</v>
      </c>
      <c r="E89" s="56"/>
      <c r="F89" s="56"/>
    </row>
    <row r="90" spans="1:6" ht="26.25" customHeight="1">
      <c r="A90" s="58" t="s">
        <v>81</v>
      </c>
      <c r="B90" s="57"/>
      <c r="C90" s="2"/>
      <c r="D90" s="32"/>
      <c r="E90" s="56"/>
      <c r="F90" s="56"/>
    </row>
    <row r="91" spans="1:6" ht="24.75" customHeight="1">
      <c r="A91" s="31" t="s">
        <v>80</v>
      </c>
      <c r="B91" s="10" t="s">
        <v>79</v>
      </c>
      <c r="C91" s="2">
        <v>43524</v>
      </c>
      <c r="D91" s="29">
        <f>C91/12/11744.2</f>
        <v>0.3088332964356874</v>
      </c>
      <c r="E91" s="56"/>
      <c r="F91" s="56"/>
    </row>
    <row r="92" spans="1:6" ht="24.75" customHeight="1">
      <c r="A92" s="31" t="s">
        <v>78</v>
      </c>
      <c r="B92" s="10" t="s">
        <v>77</v>
      </c>
      <c r="C92" s="2">
        <v>59308</v>
      </c>
      <c r="D92" s="29">
        <f>C92/12/11744.2</f>
        <v>0.4208318432360938</v>
      </c>
      <c r="E92" s="56"/>
      <c r="F92" s="56"/>
    </row>
    <row r="93" spans="1:6" ht="24.75" customHeight="1">
      <c r="A93" s="31" t="s">
        <v>76</v>
      </c>
      <c r="B93" s="10" t="s">
        <v>75</v>
      </c>
      <c r="C93" s="2">
        <v>50108</v>
      </c>
      <c r="D93" s="29">
        <f>C93/12/11744.2</f>
        <v>0.3555513927442198</v>
      </c>
      <c r="E93" s="56"/>
      <c r="F93" s="56"/>
    </row>
    <row r="94" spans="1:6" ht="24.75" customHeight="1">
      <c r="A94" s="31" t="s">
        <v>74</v>
      </c>
      <c r="B94" s="10" t="s">
        <v>73</v>
      </c>
      <c r="C94" s="2">
        <v>67014</v>
      </c>
      <c r="D94" s="29">
        <f>C94/12/11744.2</f>
        <v>0.4755113162241787</v>
      </c>
      <c r="E94" s="28"/>
      <c r="F94" s="28"/>
    </row>
    <row r="95" spans="1:6" ht="24.75" customHeight="1">
      <c r="A95" s="31"/>
      <c r="B95" s="4" t="s">
        <v>41</v>
      </c>
      <c r="C95" s="32">
        <f>SUM(C86:C94)</f>
        <v>523391</v>
      </c>
      <c r="D95" s="32">
        <f>SUM(D86:D94)</f>
        <v>3.7138261155861336</v>
      </c>
      <c r="E95" s="28"/>
      <c r="F95" s="28"/>
    </row>
    <row r="96" spans="1:6" ht="29.25" customHeight="1">
      <c r="A96" s="36" t="s">
        <v>1</v>
      </c>
      <c r="B96" s="4" t="s">
        <v>72</v>
      </c>
      <c r="C96" s="2"/>
      <c r="D96" s="29"/>
      <c r="E96" s="28"/>
      <c r="F96" s="28"/>
    </row>
    <row r="97" spans="1:6" ht="60" customHeight="1">
      <c r="A97" s="55" t="s">
        <v>71</v>
      </c>
      <c r="B97" s="54"/>
      <c r="C97" s="53"/>
      <c r="D97" s="29">
        <v>2.65</v>
      </c>
      <c r="E97" s="28"/>
      <c r="F97" s="28"/>
    </row>
    <row r="98" spans="1:6" ht="20.25" customHeight="1">
      <c r="A98" s="31"/>
      <c r="B98" s="33" t="s">
        <v>40</v>
      </c>
      <c r="C98" s="32"/>
      <c r="D98" s="32"/>
      <c r="E98" s="28"/>
      <c r="F98" s="28"/>
    </row>
    <row r="99" spans="1:6" ht="54" customHeight="1">
      <c r="A99" s="31"/>
      <c r="B99" s="30" t="s">
        <v>39</v>
      </c>
      <c r="C99" s="29"/>
      <c r="D99" s="29">
        <v>1</v>
      </c>
      <c r="E99" s="28"/>
      <c r="F99" s="28"/>
    </row>
    <row r="100" spans="1:6" ht="18.75" customHeight="1">
      <c r="A100" s="27"/>
      <c r="B100" s="52"/>
      <c r="C100" s="25"/>
      <c r="D100" s="51"/>
      <c r="E100" s="26"/>
      <c r="F100" s="26"/>
    </row>
    <row r="101" spans="1:6" ht="18.75" customHeight="1">
      <c r="A101" s="50"/>
      <c r="B101" s="18"/>
      <c r="C101" s="49"/>
      <c r="D101" s="49"/>
      <c r="E101" s="48"/>
      <c r="F101" s="48"/>
    </row>
    <row r="102" spans="1:6" ht="18.75" customHeight="1">
      <c r="A102" s="21"/>
      <c r="B102" s="24" t="s">
        <v>0</v>
      </c>
      <c r="C102" s="19" t="s">
        <v>38</v>
      </c>
      <c r="D102" s="19"/>
      <c r="E102" s="19"/>
      <c r="F102" s="16"/>
    </row>
    <row r="103" spans="1:6" ht="18.75" customHeight="1">
      <c r="A103" s="21"/>
      <c r="B103" s="24"/>
      <c r="C103" s="22"/>
      <c r="D103" s="22"/>
      <c r="E103" s="16"/>
      <c r="F103" s="16"/>
    </row>
    <row r="104" spans="1:6" ht="18.75" customHeight="1">
      <c r="A104" s="23"/>
      <c r="B104" s="20"/>
      <c r="C104" s="22"/>
      <c r="D104" s="22"/>
      <c r="E104" s="16"/>
      <c r="F104" s="16"/>
    </row>
    <row r="105" spans="1:6" ht="18.75" customHeight="1">
      <c r="A105" s="21"/>
      <c r="B105" s="20" t="s">
        <v>37</v>
      </c>
      <c r="C105" s="19" t="s">
        <v>36</v>
      </c>
      <c r="D105" s="19"/>
      <c r="E105" s="19"/>
      <c r="F105" s="19"/>
    </row>
    <row r="106" spans="1:6" ht="18.75" customHeight="1">
      <c r="A106" s="15"/>
      <c r="B106" s="18" t="s">
        <v>35</v>
      </c>
      <c r="C106" s="17" t="s">
        <v>34</v>
      </c>
      <c r="D106" s="17"/>
      <c r="E106" s="16" t="s">
        <v>33</v>
      </c>
      <c r="F106" s="16"/>
    </row>
    <row r="107" spans="1:4" ht="18.75" customHeight="1">
      <c r="A107" s="47"/>
      <c r="B107" s="47"/>
      <c r="C107" s="46"/>
      <c r="D107" s="25"/>
    </row>
  </sheetData>
  <sheetProtection password="ED33" sheet="1" formatCells="0" formatColumns="0" formatRows="0" insertColumns="0" insertRows="0" insertHyperlinks="0" deleteColumns="0" deleteRows="0" sort="0" autoFilter="0" pivotTables="0"/>
  <mergeCells count="15">
    <mergeCell ref="C102:E102"/>
    <mergeCell ref="C105:F105"/>
    <mergeCell ref="C106:D106"/>
    <mergeCell ref="E78:E80"/>
    <mergeCell ref="F78:F80"/>
    <mergeCell ref="A97:B97"/>
    <mergeCell ref="A1:F1"/>
    <mergeCell ref="A90:B90"/>
    <mergeCell ref="A80:B80"/>
    <mergeCell ref="A82:B82"/>
    <mergeCell ref="A3:B3"/>
    <mergeCell ref="A4:B4"/>
    <mergeCell ref="A7:B7"/>
    <mergeCell ref="A78:B78"/>
    <mergeCell ref="A79:B79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77" r:id="rId1"/>
  <rowBreaks count="2" manualBreakCount="2">
    <brk id="74" max="5" man="1"/>
    <brk id="106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Jullia</dc:creator>
  <cp:keywords/>
  <dc:description/>
  <cp:lastModifiedBy>Jullia</cp:lastModifiedBy>
  <dcterms:created xsi:type="dcterms:W3CDTF">2011-11-17T07:33:04Z</dcterms:created>
  <dcterms:modified xsi:type="dcterms:W3CDTF">2011-11-17T07:39:12Z</dcterms:modified>
  <cp:category/>
  <cp:version/>
  <cp:contentType/>
  <cp:contentStatus/>
</cp:coreProperties>
</file>