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15" windowWidth="17775" windowHeight="9660" activeTab="0"/>
  </bookViews>
  <sheets>
    <sheet name="м-н Горский, 42" sheetId="1" r:id="rId1"/>
  </sheets>
  <definedNames>
    <definedName name="_xlnm.Print_Area" localSheetId="0">'м-н Горский, 42'!$A$1:$F$176</definedName>
  </definedNames>
  <calcPr fullCalcOnLoad="1"/>
</workbook>
</file>

<file path=xl/sharedStrings.xml><?xml version="1.0" encoding="utf-8"?>
<sst xmlns="http://schemas.openxmlformats.org/spreadsheetml/2006/main" count="199" uniqueCount="193">
  <si>
    <t>К.Е.Матросова</t>
  </si>
  <si>
    <t>Экономист</t>
  </si>
  <si>
    <t>С.В.Занина</t>
  </si>
  <si>
    <t>Директор ООО "КЖЭК"Горский"</t>
  </si>
  <si>
    <t>ИТОГО с НДС</t>
  </si>
  <si>
    <t>НДС</t>
  </si>
  <si>
    <t>ИТОГО без НДС</t>
  </si>
  <si>
    <t>Налоги и сборы</t>
  </si>
  <si>
    <t>Рентабельность</t>
  </si>
  <si>
    <t>Итого по иным услугам</t>
  </si>
  <si>
    <t xml:space="preserve">Вознаграждение уполномоченного лица                                                                                                                                                                                                                                   </t>
  </si>
  <si>
    <t>3.2.6.</t>
  </si>
  <si>
    <t>Расходы на управление</t>
  </si>
  <si>
    <t>3.2.5.</t>
  </si>
  <si>
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</si>
  <si>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3.2.4.</t>
  </si>
  <si>
    <t xml:space="preserve">Автоуслуги по очистке территории 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</si>
  <si>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3.2.3.</t>
  </si>
  <si>
    <t>Сброс снега с козырьков и парапетов</t>
  </si>
  <si>
    <t>3.2.2.</t>
  </si>
  <si>
    <t>Аварийно-диспетчерское обслуживание</t>
  </si>
  <si>
    <t>3.2.1.</t>
  </si>
  <si>
    <t>Иные услуги</t>
  </si>
  <si>
    <t>3.2.</t>
  </si>
  <si>
    <t>Итого по статье "Текущее содержание"</t>
  </si>
  <si>
    <t>Итого по группам работ: "Техническое обслуживание и текущее содержание (материалы)"</t>
  </si>
  <si>
    <t>Штукатурная смесь гипсовая. 30кг Ротгипс,4шт.</t>
  </si>
  <si>
    <t>Краска в/э Д-115 13кг.</t>
  </si>
  <si>
    <t>Стекло-сетка,50м</t>
  </si>
  <si>
    <t>Пенополистирол,1,912м3</t>
  </si>
  <si>
    <t>Дюбель - гвоздь  для теплоизоляции,150шт.</t>
  </si>
  <si>
    <t>Грунтовка фасадн. акрил. Д-60 10кг.</t>
  </si>
  <si>
    <t>2500-высотники</t>
  </si>
  <si>
    <t>ФОТ</t>
  </si>
  <si>
    <t>Ремонт фасада (по смете)</t>
  </si>
  <si>
    <t>3.1.3.5.</t>
  </si>
  <si>
    <t>Ремонт металлических ограждений, поручней, дверей</t>
  </si>
  <si>
    <t>Сварочные работы</t>
  </si>
  <si>
    <t>3.1.3.4.</t>
  </si>
  <si>
    <t>Частичный ремонт кровли, 81 кв.</t>
  </si>
  <si>
    <t>Плотницкие работы</t>
  </si>
  <si>
    <t>3.1.3.3.</t>
  </si>
  <si>
    <t>Прочее</t>
  </si>
  <si>
    <t>Прокладка паронитовая Ду80,4шт.</t>
  </si>
  <si>
    <t>Кран шаровый Галлоп вн-вн 3/4" рычаг,2шт.</t>
  </si>
  <si>
    <t>Кран шаровый "ITAР"  ДУ-20 вн./нар.</t>
  </si>
  <si>
    <t>Уголок чугунный ДУ-40,2шт.</t>
  </si>
  <si>
    <t>Угольник Ду-25 п/п,6шт.</t>
  </si>
  <si>
    <t>Угольник Ду-25 45 град. п/п,4шт.</t>
  </si>
  <si>
    <t>Уголок чугунный ДУ-32,2шт.</t>
  </si>
  <si>
    <t>Муфта комбинированная нар/р Ду-32*1 п/п</t>
  </si>
  <si>
    <t>Муфта комбинированная нар/р Ду-25*3/4" п/п</t>
  </si>
  <si>
    <t>Кран шаровый  LD фл.. Ру40 ду 50,2шт.</t>
  </si>
  <si>
    <t>Кран шаровый  LD фл.. Ру16 ду 80/70,2шт.</t>
  </si>
  <si>
    <t>Кран шаровый "WECOST " ДУ-25 с амереканкой,2шт.</t>
  </si>
  <si>
    <t>Бочонок стальной ДУ-40,2шт.</t>
  </si>
  <si>
    <t>Сгон Ду20,10шт.</t>
  </si>
  <si>
    <t>Муфта стальная Ду 20,10шт.</t>
  </si>
  <si>
    <t>Кран шаровый itap VIENNA вн-вн 3/4" ручка,20шт.</t>
  </si>
  <si>
    <t>Кран шаровый itap VIENNA вн-вн 1/2" ручка,6шт.</t>
  </si>
  <si>
    <t>Контргайка ст. Ду20,10шт.</t>
  </si>
  <si>
    <t>Прокладка паронитовая Ду80,6шт.</t>
  </si>
  <si>
    <t>МТ-100 Фц.100 16 атм.маном.,5шт.</t>
  </si>
  <si>
    <t>Кран шаровый SEVA вн-нар 3/4" рычаг,10шт.</t>
  </si>
  <si>
    <t>Кран шаровый itap VIENNA вн-вн 1" рычаг,10шт.</t>
  </si>
  <si>
    <t>Кран шаровый  LD фл.. Ру40 ду 50</t>
  </si>
  <si>
    <t>Труба VALТЕС 16*2,0 мм,4шт.</t>
  </si>
  <si>
    <t>Сгон Ду20,6шт.</t>
  </si>
  <si>
    <t>Прокладка паронитовая Ду80,24шт.</t>
  </si>
  <si>
    <t>Муфта прямая Ду 20,6шт.</t>
  </si>
  <si>
    <t>Кран шаровый SEVA вн-нар 1/2" рычаг,6шт.</t>
  </si>
  <si>
    <t>Кран шаровый itap VIENNA вн-вн 1" рычаг,2шт.</t>
  </si>
  <si>
    <t>Кран шаровый  LD фл.. Ру16 ду 80/70,6шт.</t>
  </si>
  <si>
    <t>Контргайка Ду20,6шт.</t>
  </si>
  <si>
    <t>Кран шар. муфт. STC-FARO Ду 20 р.,2шт.</t>
  </si>
  <si>
    <t>Сгон Ду20,8шт.</t>
  </si>
  <si>
    <t>Муфта стальная Ду 20,8шт.</t>
  </si>
  <si>
    <t>Кран шар. муфт. STC-FARO Ду 15 б.,2шт.</t>
  </si>
  <si>
    <t>Вентиль Herz Штремакс-R муфт. слив. отв. 1"</t>
  </si>
  <si>
    <t>Слесарно-сантехнические работы</t>
  </si>
  <si>
    <t>3.1.3.2.</t>
  </si>
  <si>
    <t>Эл. лампа Б 40вт Е27, 45шт.</t>
  </si>
  <si>
    <t>Основание пласт. прямое к НББ-64-60-80</t>
  </si>
  <si>
    <t>Фотосенсор LXP-02. 10А</t>
  </si>
  <si>
    <t>Рассеиватель "Шар тамб" прозр. ПС237,20шт.</t>
  </si>
  <si>
    <t>Розетка 2М ОП с подпр. конт. (черн.),2шт.</t>
  </si>
  <si>
    <t>Розетка ОП с подпр. конт. квадр. черн. с керам.,2шт.</t>
  </si>
  <si>
    <t>Розетка ОП с подпр. конт. квадр. бел. с керам.,2 шт.</t>
  </si>
  <si>
    <t>Саморез 3,5*32  оксид к/р, 50шт.</t>
  </si>
  <si>
    <t>Розетка о/у 1м РА 10-/с пружиной/</t>
  </si>
  <si>
    <t>Изолента ПВХ в/с синяя</t>
  </si>
  <si>
    <t>Выключатель 1 кл. ОП "ХИТ"</t>
  </si>
  <si>
    <t>Саморез 3,5х41 потай, к р, оксид, 50шт.</t>
  </si>
  <si>
    <t>Лампа ЛОН ДС 230-240-60 Е14/25, 46шт.</t>
  </si>
  <si>
    <t>ПВ 1 4ж-з, 10шт.</t>
  </si>
  <si>
    <t>Изолента Safeline 15/20 черный, 2шт.</t>
  </si>
  <si>
    <t>выключатель скр.1-кл. С16-057-б белый "Прима"</t>
  </si>
  <si>
    <t>Лампа ЛОН Б 230-40 Е 27/27, 50шт.</t>
  </si>
  <si>
    <t>Лампа Б 230-100Вт Е27, 10шт.</t>
  </si>
  <si>
    <t>ПВ 1 4, 35м</t>
  </si>
  <si>
    <t>Автомат 1Р ВА 47-29  63А 4,5кА х-ка С (ИЭК), 10шт.</t>
  </si>
  <si>
    <t>Изолента ПВХ в/с синяя, 2шт.</t>
  </si>
  <si>
    <t>Изолента Safeline 15/20 белая</t>
  </si>
  <si>
    <t>Изолятор DIN (для шин N), 22шт.</t>
  </si>
  <si>
    <t>Шина "N" 6х9 мм 14/1 (14 групп/ крепеж по центру), 22шт.</t>
  </si>
  <si>
    <t>СИЗ-1, 40шт.</t>
  </si>
  <si>
    <t>ВВГ-П 3х2,5 (кабель),2шт.</t>
  </si>
  <si>
    <t>Рассеиватель пласт. к НББ-60, 13шт.</t>
  </si>
  <si>
    <t>Основание НББ 64-60 прям. Потол, 8шт.</t>
  </si>
  <si>
    <t>выключатель скр.1-кл., 5шт.</t>
  </si>
  <si>
    <t xml:space="preserve">Лампа ЛОН Б 230-40 Е 27/27, 22шт. </t>
  </si>
  <si>
    <t xml:space="preserve">Лампа ЛОН Б 230-100 Е 27/27,20шт. </t>
  </si>
  <si>
    <t>Лампа ЛОН Б 230-40 Е 27/27, 19шт.</t>
  </si>
  <si>
    <t>Лампа ЛОН Б 230-100 Е 27/27, 15 шт.</t>
  </si>
  <si>
    <t>Электромонтажные работы</t>
  </si>
  <si>
    <t>3.1.3.1.</t>
  </si>
  <si>
    <t>Текущее содержание (материалы)</t>
  </si>
  <si>
    <t>3.1.3.</t>
  </si>
  <si>
    <t>Оплата труда слесарей-сантехников, электриков, плотников, электрогазосварщиков, кровельщиков</t>
  </si>
  <si>
    <t>3.1.2.1.</t>
  </si>
  <si>
    <t>Профилактический(ремонт,выполняемый в плановом порядке)</t>
  </si>
  <si>
    <t>Непредвиденный(работы, связанные с устранением аварийных ситуаций;работы, выполняемые по заявкам граждан;работы, выявленные при общем(весеннем осмотре)</t>
  </si>
  <si>
    <t>Текущий ремонт:(непредвиденный, профилактический)</t>
  </si>
  <si>
    <t>Подготовка общего имущества дома к сезонной эксплуатации(ограждающих конструкций, подъездов, общих коммуникаций,технических устройств и технических помещений)</t>
  </si>
  <si>
    <t>Приложение №1ППР</t>
  </si>
  <si>
    <t>Электроснабжение</t>
  </si>
  <si>
    <t>Окраска вытяжных шахт, труб</t>
  </si>
  <si>
    <t>Кровля</t>
  </si>
  <si>
    <t>Осмотр оголовков вентиляционных каналов</t>
  </si>
  <si>
    <t>Вентиляция:</t>
  </si>
  <si>
    <t>ППР системы канализации</t>
  </si>
  <si>
    <t>Осмотр системы канализации на герметичность трубопроводов</t>
  </si>
  <si>
    <t>Осмотр системы канализации на соблюдение уклонов</t>
  </si>
  <si>
    <t>Система канализации:</t>
  </si>
  <si>
    <t>ППР системы водоснабжения</t>
  </si>
  <si>
    <t>Проверка узла учета воды</t>
  </si>
  <si>
    <t>Проверка трубопроводов на образавание конденсата</t>
  </si>
  <si>
    <t>Осмотр водопровода холодной воды по шуму и вибрации</t>
  </si>
  <si>
    <t>Осмотр разводящих трубопроводов</t>
  </si>
  <si>
    <t>Осмотр автоматических регуляторов температуры и давления</t>
  </si>
  <si>
    <t>Осмотр запорной арматуры, закрытие и открытие</t>
  </si>
  <si>
    <t>Система водоснабжения:</t>
  </si>
  <si>
    <t>Подготовка системы отопления к зимним условиям эксплуатации</t>
  </si>
  <si>
    <t>Проверка тепловой изоляции</t>
  </si>
  <si>
    <t>Проверка плотности закрытия и смена сальниковых уплотнений регулировочных кранов на нагревательных приборах</t>
  </si>
  <si>
    <t>Снятие задвижек для внутреннего осмотра и ремонта</t>
  </si>
  <si>
    <t>Осмотр насосов, магистральной запорной арматуры,контрольно-измерительной аппаратуры, автоматических устройств</t>
  </si>
  <si>
    <t xml:space="preserve">Контроль температуры и давления теплоносителя </t>
  </si>
  <si>
    <t>Промывка грязевиков</t>
  </si>
  <si>
    <t>Удаление воздуха из системы отопления</t>
  </si>
  <si>
    <t>Осмотр тепловых пунктов</t>
  </si>
  <si>
    <t>Система теплоснабжения:</t>
  </si>
  <si>
    <t>Технический надзор за состоянием общего имущества жилого дома(общие, плановые, частичные осмотры) : система теплоснабжения, водоснабжения, система канализации, вентиляции, кровли, система электроснабжения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</si>
  <si>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эксплуатации, технический надзор за состоянием общего имущества жилого дома (общие, плановые, частичные осмотры). Приложение №1</t>
    </r>
  </si>
  <si>
    <t>3.1.2.</t>
  </si>
  <si>
    <t>Итого по группе работ: "Санитарное содержание"</t>
  </si>
  <si>
    <t>Дератизация, дезинсекция</t>
  </si>
  <si>
    <t>3.1.1.3.</t>
  </si>
  <si>
    <t>Благоустройство</t>
  </si>
  <si>
    <t>Инвентарь, материалы,спецодежда</t>
  </si>
  <si>
    <t>Уборка придомовой территории</t>
  </si>
  <si>
    <t>3.1.1.2.</t>
  </si>
  <si>
    <t>Уборка лестничных клеток</t>
  </si>
  <si>
    <t>3.1.1.1.</t>
  </si>
  <si>
    <t>Санитарное содержание</t>
  </si>
  <si>
    <t xml:space="preserve">3.1.1. </t>
  </si>
  <si>
    <t xml:space="preserve">Текущее содержание </t>
  </si>
  <si>
    <t>3.1.</t>
  </si>
  <si>
    <t>Стоимость 1 кв.м.</t>
  </si>
  <si>
    <t>Стоимость, руб.</t>
  </si>
  <si>
    <t>Статья/Работа</t>
  </si>
  <si>
    <t>№ п/п</t>
  </si>
  <si>
    <t>Раздел 3. Использование средств</t>
  </si>
  <si>
    <t>ИТОГО ДОХОД</t>
  </si>
  <si>
    <t>Использование конструктивных элементов</t>
  </si>
  <si>
    <t>Реклама</t>
  </si>
  <si>
    <t>Дополнительные доходы:</t>
  </si>
  <si>
    <t>Обслуживание мусоропроводов</t>
  </si>
  <si>
    <t>Электроэнергия МОП</t>
  </si>
  <si>
    <t>Вывоз ТБО</t>
  </si>
  <si>
    <t>Лифт</t>
  </si>
  <si>
    <t>Текущее содержание</t>
  </si>
  <si>
    <t>Задолженность собственников/ бюджета по платежам на конец периода,  руб.</t>
  </si>
  <si>
    <t>Оплачено,  руб.</t>
  </si>
  <si>
    <t>Начислено,  руб.</t>
  </si>
  <si>
    <t>Задолженность собственников/ бюджета по платежам на начало периода,  руб.</t>
  </si>
  <si>
    <t>Статья/источник</t>
  </si>
  <si>
    <t>2. Доходы дома</t>
  </si>
  <si>
    <t>Общая площадь, кв.м.</t>
  </si>
  <si>
    <t>1. Характеристики на начало года</t>
  </si>
  <si>
    <t>МКД № 42 по м-н Горский за 2010 год</t>
  </si>
  <si>
    <t xml:space="preserve">об использовании средств собственников по текущему содержанию </t>
  </si>
  <si>
    <t xml:space="preserve">ОТЧЕТ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</si>
</sst>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vertical="center"/>
    </xf>
    <xf numFmtId="4" fontId="46" fillId="0" borderId="0" xfId="0" applyNumberFormat="1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4" fontId="45" fillId="0" borderId="10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left" vertical="center"/>
    </xf>
    <xf numFmtId="4" fontId="46" fillId="0" borderId="15" xfId="0" applyNumberFormat="1" applyFont="1" applyBorder="1" applyAlignment="1">
      <alignment vertical="center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33" borderId="16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horizontal="left" vertical="center" wrapText="1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8" xfId="0" applyNumberFormat="1" applyFont="1" applyFill="1" applyBorder="1" applyAlignment="1">
      <alignment horizontal="center" vertical="center"/>
    </xf>
    <xf numFmtId="4" fontId="46" fillId="33" borderId="14" xfId="0" applyNumberFormat="1" applyFont="1" applyFill="1" applyBorder="1" applyAlignment="1">
      <alignment horizontal="center" vertical="center"/>
    </xf>
    <xf numFmtId="4" fontId="48" fillId="0" borderId="19" xfId="0" applyNumberFormat="1" applyFont="1" applyBorder="1" applyAlignment="1">
      <alignment horizontal="center" vertical="center" wrapText="1"/>
    </xf>
    <xf numFmtId="4" fontId="48" fillId="33" borderId="20" xfId="0" applyNumberFormat="1" applyFont="1" applyFill="1" applyBorder="1" applyAlignment="1">
      <alignment vertical="center" wrapText="1"/>
    </xf>
    <xf numFmtId="4" fontId="48" fillId="33" borderId="16" xfId="0" applyNumberFormat="1" applyFont="1" applyFill="1" applyBorder="1" applyAlignment="1">
      <alignment horizontal="left" vertical="center" wrapText="1"/>
    </xf>
    <xf numFmtId="4" fontId="48" fillId="33" borderId="17" xfId="0" applyNumberFormat="1" applyFont="1" applyFill="1" applyBorder="1" applyAlignment="1">
      <alignment horizontal="left" vertical="center" wrapText="1"/>
    </xf>
    <xf numFmtId="4" fontId="46" fillId="33" borderId="11" xfId="0" applyNumberFormat="1" applyFont="1" applyFill="1" applyBorder="1" applyAlignment="1">
      <alignment horizontal="left" vertical="center" wrapText="1"/>
    </xf>
    <xf numFmtId="4" fontId="46" fillId="33" borderId="21" xfId="0" applyNumberFormat="1" applyFont="1" applyFill="1" applyBorder="1" applyAlignment="1">
      <alignment horizontal="center" vertical="center"/>
    </xf>
    <xf numFmtId="4" fontId="46" fillId="33" borderId="22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46" fillId="33" borderId="23" xfId="0" applyNumberFormat="1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left" vertical="center" wrapText="1"/>
    </xf>
    <xf numFmtId="4" fontId="49" fillId="33" borderId="12" xfId="0" applyNumberFormat="1" applyFont="1" applyFill="1" applyBorder="1" applyAlignment="1">
      <alignment horizontal="left" vertical="center" wrapText="1"/>
    </xf>
    <xf numFmtId="4" fontId="49" fillId="33" borderId="13" xfId="0" applyNumberFormat="1" applyFont="1" applyFill="1" applyBorder="1" applyAlignment="1">
      <alignment horizontal="left" vertical="center" wrapText="1"/>
    </xf>
    <xf numFmtId="4" fontId="49" fillId="33" borderId="21" xfId="0" applyNumberFormat="1" applyFont="1" applyFill="1" applyBorder="1" applyAlignment="1">
      <alignment horizontal="center" vertical="center"/>
    </xf>
    <xf numFmtId="4" fontId="48" fillId="33" borderId="23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left" vertical="center" wrapText="1"/>
    </xf>
    <xf numFmtId="4" fontId="48" fillId="33" borderId="12" xfId="0" applyNumberFormat="1" applyFont="1" applyFill="1" applyBorder="1" applyAlignment="1">
      <alignment horizontal="left" vertical="center" wrapText="1"/>
    </xf>
    <xf numFmtId="4" fontId="48" fillId="33" borderId="13" xfId="0" applyNumberFormat="1" applyFont="1" applyFill="1" applyBorder="1" applyAlignment="1">
      <alignment horizontal="left" vertical="center" wrapText="1"/>
    </xf>
    <xf numFmtId="4" fontId="46" fillId="33" borderId="23" xfId="0" applyNumberFormat="1" applyFont="1" applyFill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left" vertical="center" wrapText="1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4" fontId="49" fillId="33" borderId="23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left" vertical="center" wrapText="1"/>
    </xf>
    <xf numFmtId="0" fontId="19" fillId="34" borderId="25" xfId="0" applyFont="1" applyFill="1" applyBorder="1" applyAlignment="1">
      <alignment horizontal="left"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22" fillId="34" borderId="23" xfId="0" applyFont="1" applyFill="1" applyBorder="1" applyAlignment="1">
      <alignment horizontal="left" vertical="center" wrapText="1"/>
    </xf>
    <xf numFmtId="0" fontId="22" fillId="34" borderId="25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19" fillId="34" borderId="22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22" fillId="34" borderId="22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18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9" fillId="33" borderId="24" xfId="0" applyNumberFormat="1" applyFont="1" applyFill="1" applyBorder="1" applyAlignment="1">
      <alignment horizontal="left" vertical="center" wrapText="1"/>
    </xf>
    <xf numFmtId="4" fontId="49" fillId="33" borderId="21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/>
    </xf>
    <xf numFmtId="4" fontId="49" fillId="33" borderId="0" xfId="0" applyNumberFormat="1" applyFont="1" applyFill="1" applyAlignment="1">
      <alignment vertical="center"/>
    </xf>
    <xf numFmtId="4" fontId="49" fillId="33" borderId="25" xfId="0" applyNumberFormat="1" applyFont="1" applyFill="1" applyBorder="1" applyAlignment="1">
      <alignment vertical="center"/>
    </xf>
    <xf numFmtId="4" fontId="50" fillId="33" borderId="25" xfId="0" applyNumberFormat="1" applyFont="1" applyFill="1" applyBorder="1" applyAlignment="1">
      <alignment vertical="center"/>
    </xf>
    <xf numFmtId="4" fontId="51" fillId="33" borderId="0" xfId="0" applyNumberFormat="1" applyFont="1" applyFill="1" applyAlignment="1">
      <alignment horizontal="center" vertical="center" wrapText="1"/>
    </xf>
    <xf numFmtId="4" fontId="46" fillId="33" borderId="0" xfId="0" applyNumberFormat="1" applyFont="1" applyFill="1" applyAlignment="1">
      <alignment horizontal="right" vertical="center" wrapText="1"/>
    </xf>
    <xf numFmtId="4" fontId="46" fillId="33" borderId="0" xfId="0" applyNumberFormat="1" applyFont="1" applyFill="1" applyAlignment="1">
      <alignment vertical="center" wrapText="1"/>
    </xf>
    <xf numFmtId="4" fontId="51" fillId="33" borderId="0" xfId="0" applyNumberFormat="1" applyFont="1" applyFill="1" applyAlignment="1">
      <alignment vertical="center" wrapText="1"/>
    </xf>
    <xf numFmtId="4" fontId="48" fillId="33" borderId="23" xfId="0" applyNumberFormat="1" applyFont="1" applyFill="1" applyBorder="1" applyAlignment="1">
      <alignment horizontal="center" vertical="center" wrapText="1"/>
    </xf>
    <xf numFmtId="4" fontId="48" fillId="33" borderId="24" xfId="0" applyNumberFormat="1" applyFont="1" applyFill="1" applyBorder="1" applyAlignment="1">
      <alignment horizontal="left" vertical="center" wrapText="1"/>
    </xf>
    <xf numFmtId="4" fontId="52" fillId="33" borderId="13" xfId="0" applyNumberFormat="1" applyFont="1" applyFill="1" applyBorder="1" applyAlignment="1">
      <alignment horizontal="left" vertical="center" wrapText="1"/>
    </xf>
    <xf numFmtId="4" fontId="46" fillId="33" borderId="24" xfId="0" applyNumberFormat="1" applyFont="1" applyFill="1" applyBorder="1" applyAlignment="1">
      <alignment horizontal="left" vertical="center" wrapText="1"/>
    </xf>
    <xf numFmtId="4" fontId="46" fillId="33" borderId="24" xfId="0" applyNumberFormat="1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4" fontId="46" fillId="0" borderId="13" xfId="0" applyNumberFormat="1" applyFont="1" applyBorder="1" applyAlignment="1">
      <alignment horizontal="center" vertical="center"/>
    </xf>
    <xf numFmtId="4" fontId="49" fillId="33" borderId="19" xfId="0" applyNumberFormat="1" applyFont="1" applyFill="1" applyBorder="1" applyAlignment="1">
      <alignment horizontal="center" vertical="center" wrapText="1"/>
    </xf>
    <xf numFmtId="4" fontId="49" fillId="33" borderId="24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Border="1" applyAlignment="1">
      <alignment horizontal="center" vertical="center"/>
    </xf>
    <xf numFmtId="4" fontId="46" fillId="33" borderId="0" xfId="0" applyNumberFormat="1" applyFont="1" applyFill="1" applyBorder="1" applyAlignment="1">
      <alignment horizontal="center" vertical="center"/>
    </xf>
    <xf numFmtId="4" fontId="51" fillId="33" borderId="0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/>
    </xf>
    <xf numFmtId="4" fontId="46" fillId="33" borderId="0" xfId="0" applyNumberFormat="1" applyFont="1" applyFill="1" applyAlignment="1">
      <alignment vertical="center"/>
    </xf>
    <xf numFmtId="4" fontId="49" fillId="33" borderId="0" xfId="0" applyNumberFormat="1" applyFont="1" applyFill="1" applyBorder="1" applyAlignment="1">
      <alignment vertical="center"/>
    </xf>
    <xf numFmtId="4" fontId="50" fillId="33" borderId="0" xfId="0" applyNumberFormat="1" applyFont="1" applyFill="1" applyBorder="1" applyAlignment="1">
      <alignment vertical="center"/>
    </xf>
    <xf numFmtId="4" fontId="54" fillId="33" borderId="0" xfId="0" applyNumberFormat="1" applyFont="1" applyFill="1" applyAlignment="1">
      <alignment horizontal="center" vertical="center" wrapText="1"/>
    </xf>
    <xf numFmtId="4" fontId="54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5"/>
  <sheetViews>
    <sheetView tabSelected="1"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11.28125" style="1" customWidth="1"/>
    <col min="2" max="2" width="14.00390625" style="3" customWidth="1"/>
    <col min="3" max="3" width="23.140625" style="3" customWidth="1"/>
    <col min="4" max="4" width="25.57421875" style="3" customWidth="1"/>
    <col min="5" max="5" width="23.8515625" style="2" customWidth="1"/>
    <col min="6" max="6" width="28.8515625" style="2" customWidth="1"/>
    <col min="7" max="16384" width="9.140625" style="1" customWidth="1"/>
  </cols>
  <sheetData>
    <row r="1" spans="1:6" ht="18.75">
      <c r="A1" s="136" t="s">
        <v>192</v>
      </c>
      <c r="B1" s="136"/>
      <c r="C1" s="136"/>
      <c r="D1" s="136"/>
      <c r="E1" s="136"/>
      <c r="F1" s="136"/>
    </row>
    <row r="2" spans="1:6" ht="24" customHeight="1">
      <c r="A2" s="135" t="s">
        <v>191</v>
      </c>
      <c r="B2" s="135"/>
      <c r="C2" s="135"/>
      <c r="D2" s="135"/>
      <c r="E2" s="135"/>
      <c r="F2" s="135"/>
    </row>
    <row r="3" spans="1:6" ht="18" customHeight="1">
      <c r="A3" s="135" t="s">
        <v>190</v>
      </c>
      <c r="B3" s="135"/>
      <c r="C3" s="135"/>
      <c r="D3" s="135"/>
      <c r="E3" s="135"/>
      <c r="F3" s="135"/>
    </row>
    <row r="4" spans="1:6" ht="21.75" customHeight="1" thickBot="1">
      <c r="A4" s="134" t="s">
        <v>189</v>
      </c>
      <c r="B4" s="133"/>
      <c r="C4" s="133"/>
      <c r="D4" s="132"/>
      <c r="E4" s="131"/>
      <c r="F4" s="131"/>
    </row>
    <row r="5" spans="1:6" ht="15" customHeight="1" thickBot="1">
      <c r="A5" s="26" t="s">
        <v>188</v>
      </c>
      <c r="B5" s="33"/>
      <c r="C5" s="130">
        <v>8830.2</v>
      </c>
      <c r="D5" s="129"/>
      <c r="E5" s="128"/>
      <c r="F5" s="28"/>
    </row>
    <row r="6" spans="1:6" ht="15.75">
      <c r="A6" s="127"/>
      <c r="B6" s="126"/>
      <c r="C6" s="126"/>
      <c r="D6" s="126"/>
      <c r="E6" s="125"/>
      <c r="F6" s="125"/>
    </row>
    <row r="7" spans="1:6" ht="16.5" thickBot="1">
      <c r="A7" s="110" t="s">
        <v>187</v>
      </c>
      <c r="B7" s="109"/>
      <c r="C7" s="108"/>
      <c r="D7" s="108"/>
      <c r="E7" s="124"/>
      <c r="F7" s="124"/>
    </row>
    <row r="8" spans="1:6" ht="81" customHeight="1" thickBot="1">
      <c r="A8" s="106" t="s">
        <v>186</v>
      </c>
      <c r="B8" s="123"/>
      <c r="C8" s="122" t="s">
        <v>185</v>
      </c>
      <c r="D8" s="122" t="s">
        <v>184</v>
      </c>
      <c r="E8" s="122" t="s">
        <v>183</v>
      </c>
      <c r="F8" s="40" t="s">
        <v>182</v>
      </c>
    </row>
    <row r="9" spans="1:6" ht="21" customHeight="1" thickBot="1">
      <c r="A9" s="26" t="s">
        <v>181</v>
      </c>
      <c r="B9" s="118"/>
      <c r="C9" s="54">
        <v>109706.1</v>
      </c>
      <c r="D9" s="121">
        <f>8830.2*9.9*12</f>
        <v>1049027.7600000002</v>
      </c>
      <c r="E9" s="121">
        <f>C9+D9-F9</f>
        <v>1024292.3200000003</v>
      </c>
      <c r="F9" s="28">
        <v>134441.54</v>
      </c>
    </row>
    <row r="10" spans="1:6" ht="18" customHeight="1" thickBot="1">
      <c r="A10" s="120" t="s">
        <v>180</v>
      </c>
      <c r="B10" s="119"/>
      <c r="C10" s="38">
        <v>97.9</v>
      </c>
      <c r="D10" s="38">
        <v>103587.49</v>
      </c>
      <c r="E10" s="38">
        <v>89407.69</v>
      </c>
      <c r="F10" s="53">
        <v>14277.7</v>
      </c>
    </row>
    <row r="11" spans="1:6" ht="16.5" customHeight="1" thickBot="1">
      <c r="A11" s="26" t="s">
        <v>179</v>
      </c>
      <c r="B11" s="118"/>
      <c r="C11" s="38">
        <v>7095.29</v>
      </c>
      <c r="D11" s="38">
        <f>8830.2*12*0.75</f>
        <v>79471.8</v>
      </c>
      <c r="E11" s="121">
        <f>C11+D11-F11</f>
        <v>76033.95</v>
      </c>
      <c r="F11" s="53">
        <v>10533.14</v>
      </c>
    </row>
    <row r="12" spans="1:6" ht="16.5" customHeight="1" thickBot="1">
      <c r="A12" s="26" t="s">
        <v>178</v>
      </c>
      <c r="B12" s="118"/>
      <c r="C12" s="38">
        <v>0</v>
      </c>
      <c r="D12" s="38">
        <v>45649.52</v>
      </c>
      <c r="E12" s="38">
        <v>39639.81</v>
      </c>
      <c r="F12" s="53">
        <v>6009.71</v>
      </c>
    </row>
    <row r="13" spans="1:6" ht="33.75" customHeight="1" thickBot="1">
      <c r="A13" s="26" t="s">
        <v>177</v>
      </c>
      <c r="B13" s="25"/>
      <c r="C13" s="22">
        <v>9724.69</v>
      </c>
      <c r="D13" s="38">
        <v>79927.37</v>
      </c>
      <c r="E13" s="38">
        <v>77783.66</v>
      </c>
      <c r="F13" s="53">
        <v>11868.4</v>
      </c>
    </row>
    <row r="14" spans="1:6" ht="18.75" customHeight="1" thickBot="1">
      <c r="A14" s="26" t="s">
        <v>176</v>
      </c>
      <c r="B14" s="118"/>
      <c r="C14" s="38"/>
      <c r="D14" s="38"/>
      <c r="E14" s="38"/>
      <c r="F14" s="28"/>
    </row>
    <row r="15" spans="1:6" ht="15.75" customHeight="1" thickBot="1">
      <c r="A15" s="120" t="s">
        <v>175</v>
      </c>
      <c r="B15" s="119"/>
      <c r="C15" s="38">
        <v>0</v>
      </c>
      <c r="D15" s="38">
        <v>0</v>
      </c>
      <c r="E15" s="38">
        <v>0</v>
      </c>
      <c r="F15" s="28">
        <v>0</v>
      </c>
    </row>
    <row r="16" spans="1:6" ht="48" customHeight="1" thickBot="1">
      <c r="A16" s="26" t="s">
        <v>174</v>
      </c>
      <c r="B16" s="118"/>
      <c r="C16" s="38">
        <v>0</v>
      </c>
      <c r="D16" s="38">
        <v>10108.8</v>
      </c>
      <c r="E16" s="38">
        <v>10108.8</v>
      </c>
      <c r="F16" s="28">
        <v>0</v>
      </c>
    </row>
    <row r="17" spans="1:6" ht="16.5" customHeight="1" thickBot="1">
      <c r="A17" s="117" t="s">
        <v>173</v>
      </c>
      <c r="B17" s="116"/>
      <c r="C17" s="115">
        <f>SUM(C9:C16)</f>
        <v>126623.98</v>
      </c>
      <c r="D17" s="115">
        <f>SUM(D9:D16)</f>
        <v>1367772.7400000005</v>
      </c>
      <c r="E17" s="115">
        <f>SUM(E9:E16)</f>
        <v>1317266.2300000002</v>
      </c>
      <c r="F17" s="99">
        <f>SUM(F9:F16)</f>
        <v>177130.49</v>
      </c>
    </row>
    <row r="18" spans="1:6" ht="15.75">
      <c r="A18" s="114"/>
      <c r="B18" s="113"/>
      <c r="C18" s="112"/>
      <c r="D18" s="112"/>
      <c r="E18" s="111"/>
      <c r="F18" s="111"/>
    </row>
    <row r="19" spans="1:6" ht="20.25" customHeight="1" thickBot="1">
      <c r="A19" s="110" t="s">
        <v>172</v>
      </c>
      <c r="B19" s="109"/>
      <c r="C19" s="109"/>
      <c r="D19" s="108"/>
      <c r="E19" s="107"/>
      <c r="F19" s="107"/>
    </row>
    <row r="20" spans="1:6" ht="30" customHeight="1" thickBot="1">
      <c r="A20" s="40" t="s">
        <v>171</v>
      </c>
      <c r="B20" s="106" t="s">
        <v>170</v>
      </c>
      <c r="C20" s="105"/>
      <c r="D20" s="104"/>
      <c r="E20" s="103" t="s">
        <v>169</v>
      </c>
      <c r="F20" s="40" t="s">
        <v>168</v>
      </c>
    </row>
    <row r="21" spans="1:6" ht="18" customHeight="1" thickBot="1">
      <c r="A21" s="102" t="s">
        <v>167</v>
      </c>
      <c r="B21" s="44" t="s">
        <v>166</v>
      </c>
      <c r="C21" s="43"/>
      <c r="D21" s="101"/>
      <c r="E21" s="58"/>
      <c r="F21" s="40"/>
    </row>
    <row r="22" spans="1:6" ht="15.75" customHeight="1" thickBot="1">
      <c r="A22" s="59" t="s">
        <v>165</v>
      </c>
      <c r="B22" s="44" t="s">
        <v>164</v>
      </c>
      <c r="C22" s="43"/>
      <c r="D22" s="101"/>
      <c r="E22" s="58"/>
      <c r="F22" s="40"/>
    </row>
    <row r="23" spans="1:6" ht="21.75" customHeight="1" thickBot="1">
      <c r="A23" s="37" t="s">
        <v>163</v>
      </c>
      <c r="B23" s="26" t="s">
        <v>162</v>
      </c>
      <c r="C23" s="25"/>
      <c r="D23" s="33"/>
      <c r="E23" s="53">
        <v>29393.27</v>
      </c>
      <c r="F23" s="22">
        <f>E23/12/8830.2</f>
        <v>0.2773933961480676</v>
      </c>
    </row>
    <row r="24" spans="1:6" ht="18" customHeight="1" thickBot="1">
      <c r="A24" s="37"/>
      <c r="B24" s="26" t="s">
        <v>159</v>
      </c>
      <c r="C24" s="25"/>
      <c r="D24" s="33"/>
      <c r="E24" s="41">
        <v>3309.65</v>
      </c>
      <c r="F24" s="22">
        <f>E24/12/8830.2</f>
        <v>0.031234192506021</v>
      </c>
    </row>
    <row r="25" spans="1:6" ht="18" customHeight="1" thickBot="1">
      <c r="A25" s="37" t="s">
        <v>161</v>
      </c>
      <c r="B25" s="26" t="s">
        <v>160</v>
      </c>
      <c r="C25" s="25"/>
      <c r="D25" s="33"/>
      <c r="E25" s="38">
        <v>182516.68500000003</v>
      </c>
      <c r="F25" s="22">
        <f>E25/12/8830.2</f>
        <v>1.7224665069873843</v>
      </c>
    </row>
    <row r="26" spans="1:6" ht="18" customHeight="1" thickBot="1">
      <c r="A26" s="37"/>
      <c r="B26" s="26" t="s">
        <v>159</v>
      </c>
      <c r="C26" s="25"/>
      <c r="D26" s="33"/>
      <c r="E26" s="35">
        <v>5861.23</v>
      </c>
      <c r="F26" s="22">
        <f>E26/12/8830.2</f>
        <v>0.0553142435429926</v>
      </c>
    </row>
    <row r="27" spans="1:6" ht="18" customHeight="1" thickBot="1">
      <c r="A27" s="37"/>
      <c r="B27" s="26" t="s">
        <v>158</v>
      </c>
      <c r="C27" s="25"/>
      <c r="D27" s="36"/>
      <c r="E27" s="22">
        <v>2749.23</v>
      </c>
      <c r="F27" s="22">
        <f>E27/12/8830.2</f>
        <v>0.02594533532649317</v>
      </c>
    </row>
    <row r="28" spans="1:6" ht="18" customHeight="1" thickBot="1">
      <c r="A28" s="37" t="s">
        <v>157</v>
      </c>
      <c r="B28" s="26" t="s">
        <v>156</v>
      </c>
      <c r="C28" s="25"/>
      <c r="D28" s="33"/>
      <c r="E28" s="22">
        <v>0</v>
      </c>
      <c r="F28" s="22">
        <f>E28/12/8830.2</f>
        <v>0</v>
      </c>
    </row>
    <row r="29" spans="1:6" ht="21.75" customHeight="1" thickBot="1">
      <c r="A29" s="34"/>
      <c r="B29" s="49" t="s">
        <v>155</v>
      </c>
      <c r="C29" s="48"/>
      <c r="D29" s="47"/>
      <c r="E29" s="100">
        <f>SUM(E23:E28)</f>
        <v>223830.06500000006</v>
      </c>
      <c r="F29" s="99">
        <f>SUM(F23:F28)</f>
        <v>2.112353674510959</v>
      </c>
    </row>
    <row r="30" spans="1:6" ht="96" customHeight="1" thickBot="1">
      <c r="A30" s="59" t="s">
        <v>154</v>
      </c>
      <c r="B30" s="44" t="s">
        <v>153</v>
      </c>
      <c r="C30" s="43"/>
      <c r="D30" s="42"/>
      <c r="E30" s="38">
        <v>218246.3400366308</v>
      </c>
      <c r="F30" s="22">
        <f>E30/12/8830.2</f>
        <v>2.0596583319803137</v>
      </c>
    </row>
    <row r="31" spans="1:6" ht="69" customHeight="1" hidden="1" thickBot="1">
      <c r="A31" s="59"/>
      <c r="B31" s="77" t="s">
        <v>152</v>
      </c>
      <c r="C31" s="76"/>
      <c r="D31" s="75"/>
      <c r="E31" s="58"/>
      <c r="F31" s="58"/>
    </row>
    <row r="32" spans="1:6" ht="21" customHeight="1" hidden="1" thickBot="1">
      <c r="A32" s="59"/>
      <c r="B32" s="98" t="s">
        <v>151</v>
      </c>
      <c r="C32" s="97"/>
      <c r="D32" s="96"/>
      <c r="E32" s="58"/>
      <c r="F32" s="58"/>
    </row>
    <row r="33" spans="1:6" ht="21" customHeight="1" hidden="1" thickBot="1">
      <c r="A33" s="59"/>
      <c r="B33" s="57" t="s">
        <v>140</v>
      </c>
      <c r="C33" s="56"/>
      <c r="D33" s="55"/>
      <c r="E33" s="58"/>
      <c r="F33" s="58"/>
    </row>
    <row r="34" spans="1:6" ht="21" customHeight="1" hidden="1" thickBot="1">
      <c r="A34" s="59"/>
      <c r="B34" s="95" t="s">
        <v>150</v>
      </c>
      <c r="C34" s="94"/>
      <c r="D34" s="93"/>
      <c r="E34" s="58"/>
      <c r="F34" s="58"/>
    </row>
    <row r="35" spans="1:6" ht="21" customHeight="1" hidden="1" thickBot="1">
      <c r="A35" s="59"/>
      <c r="B35" s="57" t="s">
        <v>138</v>
      </c>
      <c r="C35" s="56"/>
      <c r="D35" s="55"/>
      <c r="E35" s="58"/>
      <c r="F35" s="58"/>
    </row>
    <row r="36" spans="1:6" ht="21" customHeight="1" hidden="1" thickBot="1">
      <c r="A36" s="59"/>
      <c r="B36" s="95" t="s">
        <v>149</v>
      </c>
      <c r="C36" s="94"/>
      <c r="D36" s="93"/>
      <c r="E36" s="58"/>
      <c r="F36" s="58"/>
    </row>
    <row r="37" spans="1:6" ht="21" customHeight="1" hidden="1" thickBot="1">
      <c r="A37" s="59"/>
      <c r="B37" s="57" t="s">
        <v>148</v>
      </c>
      <c r="C37" s="56"/>
      <c r="D37" s="55"/>
      <c r="E37" s="58"/>
      <c r="F37" s="58"/>
    </row>
    <row r="38" spans="1:6" ht="21" customHeight="1" hidden="1" thickBot="1">
      <c r="A38" s="59"/>
      <c r="B38" s="95" t="s">
        <v>147</v>
      </c>
      <c r="C38" s="94"/>
      <c r="D38" s="93"/>
      <c r="E38" s="58"/>
      <c r="F38" s="58"/>
    </row>
    <row r="39" spans="1:6" ht="21" customHeight="1" hidden="1" thickBot="1">
      <c r="A39" s="59"/>
      <c r="B39" s="57" t="s">
        <v>146</v>
      </c>
      <c r="C39" s="56"/>
      <c r="D39" s="55"/>
      <c r="E39" s="58"/>
      <c r="F39" s="58"/>
    </row>
    <row r="40" spans="1:6" ht="21" customHeight="1" hidden="1" thickBot="1">
      <c r="A40" s="59"/>
      <c r="B40" s="95" t="s">
        <v>145</v>
      </c>
      <c r="C40" s="94"/>
      <c r="D40" s="93"/>
      <c r="E40" s="58"/>
      <c r="F40" s="58"/>
    </row>
    <row r="41" spans="1:6" ht="21" customHeight="1" hidden="1" thickBot="1">
      <c r="A41" s="59"/>
      <c r="B41" s="57" t="s">
        <v>144</v>
      </c>
      <c r="C41" s="56"/>
      <c r="D41" s="55"/>
      <c r="E41" s="58"/>
      <c r="F41" s="58"/>
    </row>
    <row r="42" spans="1:6" ht="21" customHeight="1" hidden="1" thickBot="1">
      <c r="A42" s="59"/>
      <c r="B42" s="95" t="s">
        <v>143</v>
      </c>
      <c r="C42" s="94"/>
      <c r="D42" s="93"/>
      <c r="E42" s="58"/>
      <c r="F42" s="58"/>
    </row>
    <row r="43" spans="1:6" ht="21" customHeight="1" hidden="1" thickBot="1">
      <c r="A43" s="59"/>
      <c r="B43" s="57" t="s">
        <v>142</v>
      </c>
      <c r="C43" s="56"/>
      <c r="D43" s="55"/>
      <c r="E43" s="58"/>
      <c r="F43" s="58"/>
    </row>
    <row r="44" spans="1:6" ht="21" customHeight="1" hidden="1" thickBot="1">
      <c r="A44" s="59"/>
      <c r="B44" s="98" t="s">
        <v>141</v>
      </c>
      <c r="C44" s="97"/>
      <c r="D44" s="96"/>
      <c r="E44" s="58"/>
      <c r="F44" s="58"/>
    </row>
    <row r="45" spans="1:6" ht="21" customHeight="1" hidden="1" thickBot="1">
      <c r="A45" s="59"/>
      <c r="B45" s="57" t="s">
        <v>140</v>
      </c>
      <c r="C45" s="56"/>
      <c r="D45" s="55"/>
      <c r="E45" s="58"/>
      <c r="F45" s="58"/>
    </row>
    <row r="46" spans="1:6" ht="21" customHeight="1" hidden="1" thickBot="1">
      <c r="A46" s="59"/>
      <c r="B46" s="95" t="s">
        <v>139</v>
      </c>
      <c r="C46" s="94"/>
      <c r="D46" s="93"/>
      <c r="E46" s="58"/>
      <c r="F46" s="58"/>
    </row>
    <row r="47" spans="1:6" ht="21" customHeight="1" hidden="1" thickBot="1">
      <c r="A47" s="59"/>
      <c r="B47" s="57" t="s">
        <v>138</v>
      </c>
      <c r="C47" s="56"/>
      <c r="D47" s="55"/>
      <c r="E47" s="58"/>
      <c r="F47" s="58"/>
    </row>
    <row r="48" spans="1:6" ht="21" customHeight="1" hidden="1" thickBot="1">
      <c r="A48" s="59"/>
      <c r="B48" s="95" t="s">
        <v>137</v>
      </c>
      <c r="C48" s="94"/>
      <c r="D48" s="93"/>
      <c r="E48" s="58"/>
      <c r="F48" s="58"/>
    </row>
    <row r="49" spans="1:6" ht="21" customHeight="1" hidden="1" thickBot="1">
      <c r="A49" s="59"/>
      <c r="B49" s="57" t="s">
        <v>136</v>
      </c>
      <c r="C49" s="56"/>
      <c r="D49" s="55"/>
      <c r="E49" s="58"/>
      <c r="F49" s="58"/>
    </row>
    <row r="50" spans="1:6" ht="21" customHeight="1" hidden="1" thickBot="1">
      <c r="A50" s="59"/>
      <c r="B50" s="89" t="s">
        <v>135</v>
      </c>
      <c r="C50" s="88"/>
      <c r="D50" s="87"/>
      <c r="E50" s="58"/>
      <c r="F50" s="58"/>
    </row>
    <row r="51" spans="1:6" ht="21" customHeight="1" hidden="1" thickBot="1">
      <c r="A51" s="59"/>
      <c r="B51" s="92" t="s">
        <v>134</v>
      </c>
      <c r="C51" s="91"/>
      <c r="D51" s="90"/>
      <c r="E51" s="58"/>
      <c r="F51" s="58"/>
    </row>
    <row r="52" spans="1:6" ht="21" customHeight="1" hidden="1" thickBot="1">
      <c r="A52" s="59"/>
      <c r="B52" s="77" t="s">
        <v>133</v>
      </c>
      <c r="C52" s="76"/>
      <c r="D52" s="75"/>
      <c r="E52" s="58"/>
      <c r="F52" s="58"/>
    </row>
    <row r="53" spans="1:6" ht="21" customHeight="1" hidden="1" thickBot="1">
      <c r="A53" s="59"/>
      <c r="B53" s="57" t="s">
        <v>132</v>
      </c>
      <c r="C53" s="56"/>
      <c r="D53" s="55"/>
      <c r="E53" s="58"/>
      <c r="F53" s="58"/>
    </row>
    <row r="54" spans="1:6" ht="21" customHeight="1" hidden="1" thickBot="1">
      <c r="A54" s="59"/>
      <c r="B54" s="89" t="s">
        <v>131</v>
      </c>
      <c r="C54" s="88"/>
      <c r="D54" s="87"/>
      <c r="E54" s="58"/>
      <c r="F54" s="58"/>
    </row>
    <row r="55" spans="1:6" ht="21" customHeight="1" hidden="1" thickBot="1">
      <c r="A55" s="59"/>
      <c r="B55" s="57" t="s">
        <v>130</v>
      </c>
      <c r="C55" s="56"/>
      <c r="D55" s="55"/>
      <c r="E55" s="58"/>
      <c r="F55" s="58"/>
    </row>
    <row r="56" spans="1:6" ht="21" customHeight="1" hidden="1" thickBot="1">
      <c r="A56" s="59"/>
      <c r="B56" s="86" t="s">
        <v>129</v>
      </c>
      <c r="C56" s="85"/>
      <c r="D56" s="84"/>
      <c r="E56" s="58"/>
      <c r="F56" s="58"/>
    </row>
    <row r="57" spans="1:6" ht="21" customHeight="1" hidden="1" thickBot="1">
      <c r="A57" s="59"/>
      <c r="B57" s="83" t="s">
        <v>128</v>
      </c>
      <c r="C57" s="82"/>
      <c r="D57" s="81"/>
      <c r="E57" s="58"/>
      <c r="F57" s="58"/>
    </row>
    <row r="58" spans="1:6" ht="21" customHeight="1" hidden="1" thickBot="1">
      <c r="A58" s="59"/>
      <c r="B58" s="80" t="s">
        <v>127</v>
      </c>
      <c r="C58" s="79"/>
      <c r="D58" s="78"/>
      <c r="E58" s="58"/>
      <c r="F58" s="58"/>
    </row>
    <row r="59" spans="1:6" ht="21" customHeight="1" hidden="1" thickBot="1">
      <c r="A59" s="59"/>
      <c r="B59" s="65" t="s">
        <v>126</v>
      </c>
      <c r="C59" s="64"/>
      <c r="D59" s="63"/>
      <c r="E59" s="58"/>
      <c r="F59" s="58"/>
    </row>
    <row r="60" spans="1:6" ht="26.25" customHeight="1" hidden="1" thickBot="1">
      <c r="A60" s="59"/>
      <c r="B60" s="77" t="s">
        <v>125</v>
      </c>
      <c r="C60" s="76"/>
      <c r="D60" s="75"/>
      <c r="E60" s="58"/>
      <c r="F60" s="58"/>
    </row>
    <row r="61" spans="1:6" ht="21" customHeight="1" hidden="1" thickBot="1">
      <c r="A61" s="59"/>
      <c r="B61" s="74" t="s">
        <v>124</v>
      </c>
      <c r="C61" s="73"/>
      <c r="D61" s="72"/>
      <c r="E61" s="58"/>
      <c r="F61" s="58"/>
    </row>
    <row r="62" spans="1:6" ht="50.25" customHeight="1" hidden="1" thickBot="1">
      <c r="A62" s="59"/>
      <c r="B62" s="71" t="s">
        <v>123</v>
      </c>
      <c r="C62" s="70"/>
      <c r="D62" s="69"/>
      <c r="E62" s="58"/>
      <c r="F62" s="58"/>
    </row>
    <row r="63" spans="1:6" ht="26.25" customHeight="1" hidden="1" thickBot="1">
      <c r="A63" s="59"/>
      <c r="B63" s="68" t="s">
        <v>122</v>
      </c>
      <c r="C63" s="67"/>
      <c r="D63" s="66"/>
      <c r="E63" s="58"/>
      <c r="F63" s="58"/>
    </row>
    <row r="64" spans="1:6" ht="60" customHeight="1" hidden="1" thickBot="1">
      <c r="A64" s="59"/>
      <c r="B64" s="65" t="s">
        <v>121</v>
      </c>
      <c r="C64" s="64"/>
      <c r="D64" s="63"/>
      <c r="E64" s="58"/>
      <c r="F64" s="58"/>
    </row>
    <row r="65" spans="1:6" ht="18.75" customHeight="1" hidden="1" thickBot="1">
      <c r="A65" s="59"/>
      <c r="B65" s="62" t="s">
        <v>120</v>
      </c>
      <c r="C65" s="61"/>
      <c r="D65" s="60"/>
      <c r="E65" s="58"/>
      <c r="F65" s="58"/>
    </row>
    <row r="66" spans="1:4" ht="39" customHeight="1" hidden="1" thickBot="1">
      <c r="A66" s="37" t="s">
        <v>119</v>
      </c>
      <c r="B66" s="26" t="s">
        <v>118</v>
      </c>
      <c r="C66" s="25"/>
      <c r="D66" s="33"/>
    </row>
    <row r="67" spans="1:6" ht="15.75" customHeight="1" thickBot="1">
      <c r="A67" s="59" t="s">
        <v>117</v>
      </c>
      <c r="B67" s="44" t="s">
        <v>116</v>
      </c>
      <c r="C67" s="43"/>
      <c r="D67" s="42"/>
      <c r="E67" s="58"/>
      <c r="F67" s="40"/>
    </row>
    <row r="68" spans="1:6" ht="15.75" customHeight="1" thickBot="1">
      <c r="A68" s="37" t="s">
        <v>115</v>
      </c>
      <c r="B68" s="26" t="s">
        <v>114</v>
      </c>
      <c r="C68" s="25"/>
      <c r="D68" s="33"/>
      <c r="E68" s="38"/>
      <c r="F68" s="40"/>
    </row>
    <row r="69" spans="1:6" ht="15.75" customHeight="1" thickBot="1">
      <c r="A69" s="37"/>
      <c r="B69" s="26" t="s">
        <v>113</v>
      </c>
      <c r="C69" s="25"/>
      <c r="D69" s="33"/>
      <c r="E69" s="38">
        <v>74.36</v>
      </c>
      <c r="F69" s="40"/>
    </row>
    <row r="70" spans="1:6" ht="15.75" customHeight="1" thickBot="1">
      <c r="A70" s="37"/>
      <c r="B70" s="26" t="s">
        <v>112</v>
      </c>
      <c r="C70" s="25"/>
      <c r="D70" s="33"/>
      <c r="E70" s="38">
        <v>110.62</v>
      </c>
      <c r="F70" s="40"/>
    </row>
    <row r="71" spans="1:6" ht="15.75" customHeight="1" thickBot="1">
      <c r="A71" s="37"/>
      <c r="B71" s="26" t="s">
        <v>111</v>
      </c>
      <c r="C71" s="25"/>
      <c r="D71" s="33"/>
      <c r="E71" s="38">
        <v>99.15</v>
      </c>
      <c r="F71" s="40"/>
    </row>
    <row r="72" spans="1:6" ht="16.5" customHeight="1" thickBot="1">
      <c r="A72" s="37"/>
      <c r="B72" s="26" t="s">
        <v>110</v>
      </c>
      <c r="C72" s="25"/>
      <c r="D72" s="33"/>
      <c r="E72" s="38">
        <v>109.07</v>
      </c>
      <c r="F72" s="40"/>
    </row>
    <row r="73" spans="1:6" ht="15.75" customHeight="1" thickBot="1">
      <c r="A73" s="37"/>
      <c r="B73" s="26" t="s">
        <v>109</v>
      </c>
      <c r="C73" s="25"/>
      <c r="D73" s="33"/>
      <c r="E73" s="38">
        <v>72.33</v>
      </c>
      <c r="F73" s="40"/>
    </row>
    <row r="74" spans="1:6" ht="15.75" customHeight="1" thickBot="1">
      <c r="A74" s="37"/>
      <c r="B74" s="26" t="s">
        <v>108</v>
      </c>
      <c r="C74" s="25"/>
      <c r="D74" s="33"/>
      <c r="E74" s="38">
        <v>141.69</v>
      </c>
      <c r="F74" s="40"/>
    </row>
    <row r="75" spans="1:6" ht="20.25" customHeight="1" thickBot="1">
      <c r="A75" s="37"/>
      <c r="B75" s="26" t="s">
        <v>107</v>
      </c>
      <c r="C75" s="25"/>
      <c r="D75" s="33"/>
      <c r="E75" s="38">
        <v>236.09</v>
      </c>
      <c r="F75" s="40"/>
    </row>
    <row r="76" spans="1:6" ht="15.75" customHeight="1" thickBot="1">
      <c r="A76" s="37"/>
      <c r="B76" s="26" t="s">
        <v>106</v>
      </c>
      <c r="C76" s="25"/>
      <c r="D76" s="33"/>
      <c r="E76" s="38">
        <v>44.92</v>
      </c>
      <c r="F76" s="40"/>
    </row>
    <row r="77" spans="1:6" ht="20.25" customHeight="1" thickBot="1">
      <c r="A77" s="37"/>
      <c r="B77" s="26" t="s">
        <v>105</v>
      </c>
      <c r="C77" s="25"/>
      <c r="D77" s="33"/>
      <c r="E77" s="38">
        <v>53.9</v>
      </c>
      <c r="F77" s="40"/>
    </row>
    <row r="78" spans="1:6" ht="18.75" customHeight="1" thickBot="1">
      <c r="A78" s="37"/>
      <c r="B78" s="26" t="s">
        <v>104</v>
      </c>
      <c r="C78" s="25"/>
      <c r="D78" s="33"/>
      <c r="E78" s="38">
        <v>797.03</v>
      </c>
      <c r="F78" s="40"/>
    </row>
    <row r="79" spans="1:6" ht="20.25" customHeight="1" thickBot="1">
      <c r="A79" s="37"/>
      <c r="B79" s="26" t="s">
        <v>103</v>
      </c>
      <c r="C79" s="25"/>
      <c r="D79" s="33"/>
      <c r="E79" s="38">
        <v>102.73</v>
      </c>
      <c r="F79" s="40"/>
    </row>
    <row r="80" spans="1:6" ht="17.25" customHeight="1" thickBot="1">
      <c r="A80" s="37"/>
      <c r="B80" s="26" t="s">
        <v>102</v>
      </c>
      <c r="C80" s="25"/>
      <c r="D80" s="33"/>
      <c r="E80" s="38">
        <v>15.25</v>
      </c>
      <c r="F80" s="40"/>
    </row>
    <row r="81" spans="1:6" ht="17.25" customHeight="1" thickBot="1">
      <c r="A81" s="37"/>
      <c r="B81" s="26" t="s">
        <v>101</v>
      </c>
      <c r="C81" s="25"/>
      <c r="D81" s="33"/>
      <c r="E81" s="38">
        <v>7.32</v>
      </c>
      <c r="F81" s="40"/>
    </row>
    <row r="82" spans="1:6" ht="17.25" customHeight="1" thickBot="1">
      <c r="A82" s="37"/>
      <c r="B82" s="26" t="s">
        <v>100</v>
      </c>
      <c r="C82" s="25"/>
      <c r="D82" s="33"/>
      <c r="E82" s="38">
        <v>788.98</v>
      </c>
      <c r="F82" s="40"/>
    </row>
    <row r="83" spans="1:6" ht="19.5" customHeight="1" thickBot="1">
      <c r="A83" s="37"/>
      <c r="B83" s="26" t="s">
        <v>99</v>
      </c>
      <c r="C83" s="25"/>
      <c r="D83" s="33"/>
      <c r="E83" s="38">
        <v>385.7</v>
      </c>
      <c r="F83" s="40"/>
    </row>
    <row r="84" spans="1:6" ht="19.5" customHeight="1" thickBot="1">
      <c r="A84" s="28"/>
      <c r="B84" s="26" t="s">
        <v>98</v>
      </c>
      <c r="C84" s="25"/>
      <c r="D84" s="33"/>
      <c r="E84" s="54">
        <v>50</v>
      </c>
      <c r="F84" s="40"/>
    </row>
    <row r="85" spans="1:6" ht="15.75" customHeight="1" thickBot="1">
      <c r="A85" s="28"/>
      <c r="B85" s="26" t="s">
        <v>97</v>
      </c>
      <c r="C85" s="25"/>
      <c r="D85" s="33"/>
      <c r="E85" s="54">
        <v>247.88</v>
      </c>
      <c r="F85" s="40"/>
    </row>
    <row r="86" spans="1:6" ht="15.75" customHeight="1" thickBot="1">
      <c r="A86" s="37"/>
      <c r="B86" s="26" t="s">
        <v>96</v>
      </c>
      <c r="C86" s="25"/>
      <c r="D86" s="33"/>
      <c r="E86" s="38">
        <v>21.61</v>
      </c>
      <c r="F86" s="40"/>
    </row>
    <row r="87" spans="1:6" ht="15.75" customHeight="1" thickBot="1">
      <c r="A87" s="37"/>
      <c r="B87" s="26" t="s">
        <v>82</v>
      </c>
      <c r="C87" s="25"/>
      <c r="D87" s="33"/>
      <c r="E87" s="38">
        <v>11.85</v>
      </c>
      <c r="F87" s="40"/>
    </row>
    <row r="88" spans="1:6" ht="15.75" customHeight="1" thickBot="1">
      <c r="A88" s="37"/>
      <c r="B88" s="26" t="s">
        <v>95</v>
      </c>
      <c r="C88" s="25"/>
      <c r="D88" s="33"/>
      <c r="E88" s="38">
        <v>30.5</v>
      </c>
      <c r="F88" s="40"/>
    </row>
    <row r="89" spans="1:6" ht="16.5" thickBot="1">
      <c r="A89" s="37"/>
      <c r="B89" s="26" t="s">
        <v>94</v>
      </c>
      <c r="C89" s="25"/>
      <c r="D89" s="33"/>
      <c r="E89" s="38">
        <v>110.2</v>
      </c>
      <c r="F89" s="40"/>
    </row>
    <row r="90" spans="1:6" ht="20.25" customHeight="1" thickBot="1">
      <c r="A90" s="37"/>
      <c r="B90" s="26" t="s">
        <v>93</v>
      </c>
      <c r="C90" s="25"/>
      <c r="D90" s="33"/>
      <c r="E90" s="38">
        <v>295.49</v>
      </c>
      <c r="F90" s="40"/>
    </row>
    <row r="91" spans="1:6" ht="15.75" customHeight="1" thickBot="1">
      <c r="A91" s="37"/>
      <c r="B91" s="26" t="s">
        <v>92</v>
      </c>
      <c r="C91" s="25"/>
      <c r="D91" s="33"/>
      <c r="E91" s="38">
        <v>16</v>
      </c>
      <c r="F91" s="40"/>
    </row>
    <row r="92" spans="1:6" ht="22.5" customHeight="1" thickBot="1">
      <c r="A92" s="37"/>
      <c r="B92" s="26" t="s">
        <v>91</v>
      </c>
      <c r="C92" s="25"/>
      <c r="D92" s="33"/>
      <c r="E92" s="38">
        <v>18.19</v>
      </c>
      <c r="F92" s="40"/>
    </row>
    <row r="93" spans="1:6" ht="17.25" customHeight="1" thickBot="1">
      <c r="A93" s="37"/>
      <c r="B93" s="26" t="s">
        <v>90</v>
      </c>
      <c r="C93" s="25"/>
      <c r="D93" s="33"/>
      <c r="E93" s="38">
        <v>3.58</v>
      </c>
      <c r="F93" s="40"/>
    </row>
    <row r="94" spans="1:6" ht="15.75" customHeight="1" thickBot="1">
      <c r="A94" s="37"/>
      <c r="B94" s="26" t="s">
        <v>89</v>
      </c>
      <c r="C94" s="25"/>
      <c r="D94" s="33"/>
      <c r="E94" s="38">
        <v>14</v>
      </c>
      <c r="F94" s="40"/>
    </row>
    <row r="95" spans="1:6" ht="15.75" customHeight="1" thickBot="1">
      <c r="A95" s="37"/>
      <c r="B95" s="26" t="s">
        <v>88</v>
      </c>
      <c r="C95" s="25"/>
      <c r="D95" s="33"/>
      <c r="E95" s="38">
        <v>12.5</v>
      </c>
      <c r="F95" s="40"/>
    </row>
    <row r="96" spans="1:6" ht="20.25" customHeight="1" thickBot="1">
      <c r="A96" s="37"/>
      <c r="B96" s="26" t="s">
        <v>87</v>
      </c>
      <c r="C96" s="25"/>
      <c r="D96" s="33"/>
      <c r="E96" s="38">
        <v>36.25</v>
      </c>
      <c r="F96" s="40"/>
    </row>
    <row r="97" spans="1:6" ht="20.25" customHeight="1" thickBot="1">
      <c r="A97" s="37"/>
      <c r="B97" s="26" t="s">
        <v>86</v>
      </c>
      <c r="C97" s="25"/>
      <c r="D97" s="33"/>
      <c r="E97" s="38">
        <v>33</v>
      </c>
      <c r="F97" s="40"/>
    </row>
    <row r="98" spans="1:6" ht="20.25" customHeight="1" thickBot="1">
      <c r="A98" s="37"/>
      <c r="B98" s="26" t="s">
        <v>85</v>
      </c>
      <c r="C98" s="25"/>
      <c r="D98" s="33"/>
      <c r="E98" s="38">
        <v>37.59</v>
      </c>
      <c r="F98" s="40"/>
    </row>
    <row r="99" spans="1:6" ht="20.25" customHeight="1" thickBot="1">
      <c r="A99" s="37"/>
      <c r="B99" s="26" t="s">
        <v>84</v>
      </c>
      <c r="C99" s="25"/>
      <c r="D99" s="33"/>
      <c r="E99" s="38">
        <v>516.27</v>
      </c>
      <c r="F99" s="40"/>
    </row>
    <row r="100" spans="1:6" ht="15.75" customHeight="1" thickBot="1">
      <c r="A100" s="37"/>
      <c r="B100" s="26" t="s">
        <v>83</v>
      </c>
      <c r="C100" s="25"/>
      <c r="D100" s="33"/>
      <c r="E100" s="38">
        <v>138.98</v>
      </c>
      <c r="F100" s="40"/>
    </row>
    <row r="101" spans="1:6" ht="19.5" customHeight="1" thickBot="1">
      <c r="A101" s="37"/>
      <c r="B101" s="26" t="s">
        <v>82</v>
      </c>
      <c r="C101" s="25"/>
      <c r="D101" s="33"/>
      <c r="E101" s="38">
        <v>11.96</v>
      </c>
      <c r="F101" s="40"/>
    </row>
    <row r="102" spans="1:6" ht="15.75" customHeight="1" thickBot="1">
      <c r="A102" s="37"/>
      <c r="B102" s="26" t="s">
        <v>81</v>
      </c>
      <c r="C102" s="25"/>
      <c r="D102" s="33"/>
      <c r="E102" s="38">
        <v>192.2</v>
      </c>
      <c r="F102" s="40"/>
    </row>
    <row r="103" spans="1:6" ht="15.75" customHeight="1" thickBot="1">
      <c r="A103" s="37"/>
      <c r="B103" s="52" t="s">
        <v>42</v>
      </c>
      <c r="C103" s="51"/>
      <c r="D103" s="36"/>
      <c r="E103" s="38">
        <v>385.97</v>
      </c>
      <c r="F103" s="40"/>
    </row>
    <row r="104" spans="1:6" ht="15.75" customHeight="1" thickBot="1">
      <c r="A104" s="37" t="s">
        <v>80</v>
      </c>
      <c r="B104" s="26" t="s">
        <v>79</v>
      </c>
      <c r="C104" s="25"/>
      <c r="D104" s="33"/>
      <c r="E104" s="38"/>
      <c r="F104" s="40"/>
    </row>
    <row r="105" spans="1:6" ht="15.75" customHeight="1" thickBot="1">
      <c r="A105" s="37"/>
      <c r="B105" s="26" t="s">
        <v>78</v>
      </c>
      <c r="C105" s="25"/>
      <c r="D105" s="33"/>
      <c r="E105" s="38">
        <v>2149.41</v>
      </c>
      <c r="F105" s="40"/>
    </row>
    <row r="106" spans="1:6" ht="15.75" customHeight="1" thickBot="1">
      <c r="A106" s="37"/>
      <c r="B106" s="26" t="s">
        <v>77</v>
      </c>
      <c r="C106" s="25"/>
      <c r="D106" s="33"/>
      <c r="E106" s="38">
        <v>161.02</v>
      </c>
      <c r="F106" s="40"/>
    </row>
    <row r="107" spans="1:6" ht="15.75" customHeight="1" thickBot="1">
      <c r="A107" s="37"/>
      <c r="B107" s="26" t="s">
        <v>76</v>
      </c>
      <c r="C107" s="25"/>
      <c r="D107" s="33"/>
      <c r="E107" s="38">
        <v>171.53</v>
      </c>
      <c r="F107" s="40"/>
    </row>
    <row r="108" spans="1:6" ht="15.75" customHeight="1" thickBot="1">
      <c r="A108" s="37"/>
      <c r="B108" s="26" t="s">
        <v>75</v>
      </c>
      <c r="C108" s="25"/>
      <c r="D108" s="33"/>
      <c r="E108" s="38">
        <v>97.7</v>
      </c>
      <c r="F108" s="40"/>
    </row>
    <row r="109" spans="1:6" ht="15.75" customHeight="1" thickBot="1">
      <c r="A109" s="37"/>
      <c r="B109" s="26" t="s">
        <v>74</v>
      </c>
      <c r="C109" s="25"/>
      <c r="D109" s="33"/>
      <c r="E109" s="38">
        <v>232.2</v>
      </c>
      <c r="F109" s="40"/>
    </row>
    <row r="110" spans="1:6" ht="18" customHeight="1" thickBot="1">
      <c r="A110" s="37"/>
      <c r="B110" s="26" t="s">
        <v>73</v>
      </c>
      <c r="C110" s="25"/>
      <c r="D110" s="33"/>
      <c r="E110" s="38">
        <v>26.34</v>
      </c>
      <c r="F110" s="40"/>
    </row>
    <row r="111" spans="1:6" ht="18.75" customHeight="1" thickBot="1">
      <c r="A111" s="37"/>
      <c r="B111" s="26" t="s">
        <v>72</v>
      </c>
      <c r="C111" s="25"/>
      <c r="D111" s="33"/>
      <c r="E111" s="38">
        <v>14694.92</v>
      </c>
      <c r="F111" s="40"/>
    </row>
    <row r="112" spans="1:6" ht="18.75" customHeight="1" thickBot="1">
      <c r="A112" s="37"/>
      <c r="B112" s="26" t="s">
        <v>71</v>
      </c>
      <c r="C112" s="25"/>
      <c r="D112" s="33"/>
      <c r="E112" s="38">
        <v>497.8</v>
      </c>
      <c r="F112" s="40"/>
    </row>
    <row r="113" spans="1:6" ht="18.75" customHeight="1" thickBot="1">
      <c r="A113" s="37"/>
      <c r="B113" s="26" t="s">
        <v>70</v>
      </c>
      <c r="C113" s="25"/>
      <c r="D113" s="33"/>
      <c r="E113" s="38">
        <v>537.97</v>
      </c>
      <c r="F113" s="40"/>
    </row>
    <row r="114" spans="1:6" ht="18" customHeight="1" thickBot="1">
      <c r="A114" s="37"/>
      <c r="B114" s="26" t="s">
        <v>69</v>
      </c>
      <c r="C114" s="25"/>
      <c r="D114" s="33"/>
      <c r="E114" s="38">
        <v>51</v>
      </c>
      <c r="F114" s="40"/>
    </row>
    <row r="115" spans="1:6" ht="18" customHeight="1" thickBot="1">
      <c r="A115" s="37"/>
      <c r="B115" s="26" t="s">
        <v>68</v>
      </c>
      <c r="C115" s="25"/>
      <c r="D115" s="33"/>
      <c r="E115" s="38">
        <v>290.85</v>
      </c>
      <c r="F115" s="40"/>
    </row>
    <row r="116" spans="1:6" ht="18" customHeight="1" thickBot="1">
      <c r="A116" s="37"/>
      <c r="B116" s="26" t="s">
        <v>67</v>
      </c>
      <c r="C116" s="25"/>
      <c r="D116" s="33"/>
      <c r="E116" s="38">
        <v>63.66</v>
      </c>
      <c r="F116" s="40"/>
    </row>
    <row r="117" spans="1:6" ht="18" customHeight="1" thickBot="1">
      <c r="A117" s="37"/>
      <c r="B117" s="26" t="s">
        <v>66</v>
      </c>
      <c r="C117" s="25"/>
      <c r="D117" s="33"/>
      <c r="E117" s="38">
        <v>204</v>
      </c>
      <c r="F117" s="40"/>
    </row>
    <row r="118" spans="1:6" ht="18" customHeight="1" thickBot="1">
      <c r="A118" s="37"/>
      <c r="B118" s="26" t="s">
        <v>65</v>
      </c>
      <c r="C118" s="25"/>
      <c r="D118" s="33"/>
      <c r="E118" s="38">
        <v>1575.42</v>
      </c>
      <c r="F118" s="40"/>
    </row>
    <row r="119" spans="1:6" ht="18" customHeight="1" thickBot="1">
      <c r="A119" s="37"/>
      <c r="B119" s="26" t="s">
        <v>52</v>
      </c>
      <c r="C119" s="25"/>
      <c r="D119" s="33"/>
      <c r="E119" s="38">
        <v>1575.43</v>
      </c>
      <c r="F119" s="40"/>
    </row>
    <row r="120" spans="1:6" ht="18" customHeight="1" thickBot="1">
      <c r="A120" s="37"/>
      <c r="B120" s="26" t="s">
        <v>64</v>
      </c>
      <c r="C120" s="25"/>
      <c r="D120" s="33"/>
      <c r="E120" s="38">
        <v>497.8</v>
      </c>
      <c r="F120" s="40"/>
    </row>
    <row r="121" spans="1:6" ht="18" customHeight="1" thickBot="1">
      <c r="A121" s="37"/>
      <c r="B121" s="26" t="s">
        <v>63</v>
      </c>
      <c r="C121" s="25"/>
      <c r="D121" s="33"/>
      <c r="E121" s="38">
        <v>1481.36</v>
      </c>
      <c r="F121" s="40"/>
    </row>
    <row r="122" spans="1:6" ht="18" customHeight="1" thickBot="1">
      <c r="A122" s="37"/>
      <c r="B122" s="26" t="s">
        <v>62</v>
      </c>
      <c r="C122" s="25"/>
      <c r="D122" s="33"/>
      <c r="E122" s="38">
        <v>877.12</v>
      </c>
      <c r="F122" s="40"/>
    </row>
    <row r="123" spans="1:6" ht="18" customHeight="1" thickBot="1">
      <c r="A123" s="37"/>
      <c r="B123" s="26" t="s">
        <v>61</v>
      </c>
      <c r="C123" s="25"/>
      <c r="D123" s="33"/>
      <c r="E123" s="38">
        <v>72.71</v>
      </c>
      <c r="F123" s="40"/>
    </row>
    <row r="124" spans="1:6" ht="21" customHeight="1" thickBot="1">
      <c r="A124" s="37"/>
      <c r="B124" s="26" t="s">
        <v>60</v>
      </c>
      <c r="C124" s="25"/>
      <c r="D124" s="33"/>
      <c r="E124" s="38">
        <v>89.92</v>
      </c>
      <c r="F124" s="40"/>
    </row>
    <row r="125" spans="1:6" ht="21" customHeight="1" thickBot="1">
      <c r="A125" s="37"/>
      <c r="B125" s="26" t="s">
        <v>59</v>
      </c>
      <c r="C125" s="25"/>
      <c r="D125" s="33"/>
      <c r="E125" s="38">
        <v>612.46</v>
      </c>
      <c r="F125" s="40"/>
    </row>
    <row r="126" spans="1:6" ht="21" customHeight="1" thickBot="1">
      <c r="A126" s="37"/>
      <c r="B126" s="26" t="s">
        <v>58</v>
      </c>
      <c r="C126" s="25"/>
      <c r="D126" s="33"/>
      <c r="E126" s="38">
        <v>3057.63</v>
      </c>
      <c r="F126" s="40"/>
    </row>
    <row r="127" spans="1:6" ht="21" customHeight="1" thickBot="1">
      <c r="A127" s="37"/>
      <c r="B127" s="26" t="s">
        <v>57</v>
      </c>
      <c r="C127" s="25"/>
      <c r="D127" s="33"/>
      <c r="E127" s="38">
        <v>108.65</v>
      </c>
      <c r="F127" s="40"/>
    </row>
    <row r="128" spans="1:6" ht="21" customHeight="1" thickBot="1">
      <c r="A128" s="37"/>
      <c r="B128" s="26" t="s">
        <v>56</v>
      </c>
      <c r="C128" s="25"/>
      <c r="D128" s="33"/>
      <c r="E128" s="38">
        <v>82.04</v>
      </c>
      <c r="F128" s="40"/>
    </row>
    <row r="129" spans="1:6" ht="18" customHeight="1" thickBot="1">
      <c r="A129" s="37"/>
      <c r="B129" s="26" t="s">
        <v>55</v>
      </c>
      <c r="C129" s="25"/>
      <c r="D129" s="33"/>
      <c r="E129" s="38">
        <v>78</v>
      </c>
      <c r="F129" s="40"/>
    </row>
    <row r="130" spans="1:6" ht="18" customHeight="1" thickBot="1">
      <c r="A130" s="37"/>
      <c r="B130" s="26" t="s">
        <v>54</v>
      </c>
      <c r="C130" s="25"/>
      <c r="D130" s="33"/>
      <c r="E130" s="38">
        <v>888</v>
      </c>
      <c r="F130" s="40"/>
    </row>
    <row r="131" spans="1:6" ht="18" customHeight="1" thickBot="1">
      <c r="A131" s="37"/>
      <c r="B131" s="26" t="s">
        <v>53</v>
      </c>
      <c r="C131" s="25"/>
      <c r="D131" s="33"/>
      <c r="E131" s="38">
        <v>4754.24</v>
      </c>
      <c r="F131" s="40"/>
    </row>
    <row r="132" spans="1:6" ht="18" customHeight="1" thickBot="1">
      <c r="A132" s="37"/>
      <c r="B132" s="26" t="s">
        <v>52</v>
      </c>
      <c r="C132" s="25"/>
      <c r="D132" s="33"/>
      <c r="E132" s="38">
        <v>3150.85</v>
      </c>
      <c r="F132" s="40"/>
    </row>
    <row r="133" spans="1:6" ht="18" customHeight="1" thickBot="1">
      <c r="A133" s="37"/>
      <c r="B133" s="26" t="s">
        <v>51</v>
      </c>
      <c r="C133" s="25"/>
      <c r="D133" s="33"/>
      <c r="E133" s="38">
        <v>129</v>
      </c>
      <c r="F133" s="40"/>
    </row>
    <row r="134" spans="1:6" ht="18" customHeight="1" thickBot="1">
      <c r="A134" s="37"/>
      <c r="B134" s="26" t="s">
        <v>50</v>
      </c>
      <c r="C134" s="25"/>
      <c r="D134" s="33"/>
      <c r="E134" s="38">
        <v>189</v>
      </c>
      <c r="F134" s="40"/>
    </row>
    <row r="135" spans="1:6" ht="18" customHeight="1" thickBot="1">
      <c r="A135" s="37"/>
      <c r="B135" s="26" t="s">
        <v>49</v>
      </c>
      <c r="C135" s="25"/>
      <c r="D135" s="33"/>
      <c r="E135" s="38">
        <v>76</v>
      </c>
      <c r="F135" s="40"/>
    </row>
    <row r="136" spans="1:6" ht="18" customHeight="1" thickBot="1">
      <c r="A136" s="37"/>
      <c r="B136" s="26" t="s">
        <v>48</v>
      </c>
      <c r="C136" s="25"/>
      <c r="D136" s="33"/>
      <c r="E136" s="38">
        <v>48</v>
      </c>
      <c r="F136" s="40"/>
    </row>
    <row r="137" spans="1:6" ht="18" customHeight="1" thickBot="1">
      <c r="A137" s="37"/>
      <c r="B137" s="26" t="s">
        <v>47</v>
      </c>
      <c r="C137" s="25"/>
      <c r="D137" s="33"/>
      <c r="E137" s="38">
        <v>54</v>
      </c>
      <c r="F137" s="40"/>
    </row>
    <row r="138" spans="1:6" ht="18" customHeight="1" thickBot="1">
      <c r="A138" s="37"/>
      <c r="B138" s="26" t="s">
        <v>46</v>
      </c>
      <c r="C138" s="25"/>
      <c r="D138" s="33"/>
      <c r="E138" s="38">
        <v>112</v>
      </c>
      <c r="F138" s="40"/>
    </row>
    <row r="139" spans="1:6" ht="18" customHeight="1" thickBot="1">
      <c r="A139" s="37"/>
      <c r="B139" s="26" t="s">
        <v>45</v>
      </c>
      <c r="C139" s="25"/>
      <c r="D139" s="33"/>
      <c r="E139" s="38">
        <v>241.5</v>
      </c>
      <c r="F139" s="40"/>
    </row>
    <row r="140" spans="1:6" ht="18" customHeight="1" thickBot="1">
      <c r="A140" s="37"/>
      <c r="B140" s="26" t="s">
        <v>44</v>
      </c>
      <c r="C140" s="25"/>
      <c r="D140" s="33"/>
      <c r="E140" s="38">
        <v>183.64</v>
      </c>
      <c r="F140" s="40"/>
    </row>
    <row r="141" spans="1:6" ht="18" customHeight="1" thickBot="1">
      <c r="A141" s="37"/>
      <c r="B141" s="26" t="s">
        <v>43</v>
      </c>
      <c r="C141" s="25"/>
      <c r="D141" s="33"/>
      <c r="E141" s="38">
        <v>48.47</v>
      </c>
      <c r="F141" s="40"/>
    </row>
    <row r="142" spans="1:6" ht="18" customHeight="1" thickBot="1">
      <c r="A142" s="37"/>
      <c r="B142" s="52" t="s">
        <v>42</v>
      </c>
      <c r="C142" s="51"/>
      <c r="D142" s="36"/>
      <c r="E142" s="38">
        <v>661.12</v>
      </c>
      <c r="F142" s="40"/>
    </row>
    <row r="143" spans="1:6" ht="18" customHeight="1" thickBot="1">
      <c r="A143" s="37" t="s">
        <v>41</v>
      </c>
      <c r="B143" s="26" t="s">
        <v>40</v>
      </c>
      <c r="C143" s="25"/>
      <c r="D143" s="36"/>
      <c r="E143" s="38">
        <v>2889.05</v>
      </c>
      <c r="F143" s="40"/>
    </row>
    <row r="144" spans="1:6" ht="18" customHeight="1" thickBot="1">
      <c r="A144" s="28"/>
      <c r="B144" s="26" t="s">
        <v>39</v>
      </c>
      <c r="C144" s="25"/>
      <c r="D144" s="36"/>
      <c r="E144" s="54"/>
      <c r="F144" s="40"/>
    </row>
    <row r="145" spans="1:6" ht="18" customHeight="1" thickBot="1">
      <c r="A145" s="37" t="s">
        <v>38</v>
      </c>
      <c r="B145" s="26" t="s">
        <v>37</v>
      </c>
      <c r="C145" s="25"/>
      <c r="D145" s="36"/>
      <c r="E145" s="38">
        <v>745.25</v>
      </c>
      <c r="F145" s="40"/>
    </row>
    <row r="146" spans="1:6" ht="18.75" customHeight="1" thickBot="1">
      <c r="A146" s="28"/>
      <c r="B146" s="57" t="s">
        <v>36</v>
      </c>
      <c r="C146" s="56"/>
      <c r="D146" s="55"/>
      <c r="E146" s="54"/>
      <c r="F146" s="40"/>
    </row>
    <row r="147" spans="1:6" ht="21" customHeight="1" thickBot="1">
      <c r="A147" s="37" t="s">
        <v>35</v>
      </c>
      <c r="B147" s="26" t="s">
        <v>34</v>
      </c>
      <c r="C147" s="25"/>
      <c r="D147" s="33"/>
      <c r="E147" s="53">
        <f>E148+E149+E150+E151+E152+E153+E154</f>
        <v>60706.08</v>
      </c>
      <c r="F147" s="40"/>
    </row>
    <row r="148" spans="1:7" ht="15.75" customHeight="1" hidden="1" thickBot="1">
      <c r="A148" s="37"/>
      <c r="B148" s="52" t="s">
        <v>33</v>
      </c>
      <c r="C148" s="51"/>
      <c r="D148" s="36"/>
      <c r="E148" s="41">
        <v>53438.78</v>
      </c>
      <c r="F148" s="40"/>
      <c r="G148" s="1" t="s">
        <v>32</v>
      </c>
    </row>
    <row r="149" spans="1:6" ht="15.75" customHeight="1" hidden="1" thickBot="1">
      <c r="A149" s="37"/>
      <c r="B149" s="26" t="s">
        <v>31</v>
      </c>
      <c r="C149" s="25"/>
      <c r="D149" s="33"/>
      <c r="E149" s="38">
        <v>540</v>
      </c>
      <c r="F149" s="40"/>
    </row>
    <row r="150" spans="1:6" ht="20.25" customHeight="1" hidden="1" thickBot="1">
      <c r="A150" s="37"/>
      <c r="B150" s="26" t="s">
        <v>30</v>
      </c>
      <c r="C150" s="25"/>
      <c r="D150" s="33"/>
      <c r="E150" s="38">
        <v>675</v>
      </c>
      <c r="F150" s="40"/>
    </row>
    <row r="151" spans="1:6" ht="21" customHeight="1" hidden="1" thickBot="1">
      <c r="A151" s="37"/>
      <c r="B151" s="26" t="s">
        <v>29</v>
      </c>
      <c r="C151" s="25"/>
      <c r="D151" s="33"/>
      <c r="E151" s="38">
        <v>2868</v>
      </c>
      <c r="F151" s="40"/>
    </row>
    <row r="152" spans="1:6" ht="18.75" customHeight="1" hidden="1" thickBot="1">
      <c r="A152" s="37"/>
      <c r="B152" s="26" t="s">
        <v>28</v>
      </c>
      <c r="C152" s="25"/>
      <c r="D152" s="33"/>
      <c r="E152" s="38">
        <v>550</v>
      </c>
      <c r="F152" s="40"/>
    </row>
    <row r="153" spans="1:6" ht="18.75" customHeight="1" hidden="1" thickBot="1">
      <c r="A153" s="37"/>
      <c r="B153" s="26" t="s">
        <v>27</v>
      </c>
      <c r="C153" s="25"/>
      <c r="D153" s="33"/>
      <c r="E153" s="38">
        <v>1022.4</v>
      </c>
      <c r="F153" s="40"/>
    </row>
    <row r="154" spans="1:6" ht="19.5" customHeight="1" hidden="1" thickBot="1">
      <c r="A154" s="37"/>
      <c r="B154" s="26" t="s">
        <v>26</v>
      </c>
      <c r="C154" s="25"/>
      <c r="D154" s="33"/>
      <c r="E154" s="38">
        <v>1611.9</v>
      </c>
      <c r="F154" s="40"/>
    </row>
    <row r="155" spans="1:6" ht="31.5" customHeight="1" thickBot="1">
      <c r="A155" s="37"/>
      <c r="B155" s="26" t="s">
        <v>25</v>
      </c>
      <c r="C155" s="25"/>
      <c r="D155" s="33"/>
      <c r="E155" s="50">
        <f>E69+E70+E71+E72+E73+E74+E75+E76+E77+E78+E79+E80+E81+E82+E83+E84+E85+E86+E87+E88+E89+E90+E91+E92+E93+E94+E95+E96+E97+E98+E99+E100+E101+E102+E103+E105+E106+E107+E108+E109+E110+E111+E112+E113+E114+E115+E116+E117+E118+E119+E120+E121+E122+E123+E124+E125+E126+E127+E128+E129+E130+E131+E132+E133+E134+E135+E136+E137+E138+E139+E140+E141+E142+E143+E145+E147</f>
        <v>109386.29999999999</v>
      </c>
      <c r="F155" s="22">
        <f>E155/12/8830.2</f>
        <v>1.032312405155036</v>
      </c>
    </row>
    <row r="156" spans="1:6" ht="18.75" customHeight="1" thickBot="1">
      <c r="A156" s="34"/>
      <c r="B156" s="49" t="s">
        <v>24</v>
      </c>
      <c r="C156" s="48"/>
      <c r="D156" s="47"/>
      <c r="E156" s="46">
        <f>E30+E155</f>
        <v>327632.6400366308</v>
      </c>
      <c r="F156" s="46">
        <f>F30+F155</f>
        <v>3.09197073713535</v>
      </c>
    </row>
    <row r="157" spans="1:6" ht="21" customHeight="1" thickBot="1">
      <c r="A157" s="45" t="s">
        <v>23</v>
      </c>
      <c r="B157" s="44" t="s">
        <v>22</v>
      </c>
      <c r="C157" s="43"/>
      <c r="D157" s="42"/>
      <c r="E157" s="41"/>
      <c r="F157" s="40"/>
    </row>
    <row r="158" spans="1:6" ht="21.75" customHeight="1" thickBot="1">
      <c r="A158" s="37" t="s">
        <v>21</v>
      </c>
      <c r="B158" s="26" t="s">
        <v>20</v>
      </c>
      <c r="C158" s="25"/>
      <c r="D158" s="33"/>
      <c r="E158" s="38">
        <v>70239.45257797903</v>
      </c>
      <c r="F158" s="22">
        <f>E158/12/8830.2</f>
        <v>0.6628714768444186</v>
      </c>
    </row>
    <row r="159" spans="1:6" ht="21.75" customHeight="1" thickBot="1">
      <c r="A159" s="37" t="s">
        <v>19</v>
      </c>
      <c r="B159" s="26" t="s">
        <v>18</v>
      </c>
      <c r="C159" s="25"/>
      <c r="D159" s="33"/>
      <c r="E159" s="38">
        <v>2701.38</v>
      </c>
      <c r="F159" s="22">
        <f>E159/12/8830.2</f>
        <v>0.025493760050734976</v>
      </c>
    </row>
    <row r="160" spans="1:6" ht="23.25" customHeight="1" thickBot="1">
      <c r="A160" s="37" t="s">
        <v>17</v>
      </c>
      <c r="B160" s="26" t="s">
        <v>16</v>
      </c>
      <c r="C160" s="25"/>
      <c r="D160" s="33"/>
      <c r="E160" s="38">
        <v>103493.0055453032</v>
      </c>
      <c r="F160" s="22">
        <f>E160/12/8830.2</f>
        <v>0.9766955594182766</v>
      </c>
    </row>
    <row r="161" spans="1:6" ht="19.5" customHeight="1" thickBot="1">
      <c r="A161" s="37" t="s">
        <v>15</v>
      </c>
      <c r="B161" s="26" t="s">
        <v>14</v>
      </c>
      <c r="C161" s="25"/>
      <c r="D161" s="39"/>
      <c r="E161" s="38">
        <v>26750.93</v>
      </c>
      <c r="F161" s="22">
        <f>E161/12/8830.2</f>
        <v>0.25245681487018035</v>
      </c>
    </row>
    <row r="162" spans="1:6" ht="21" customHeight="1" thickBot="1">
      <c r="A162" s="37" t="s">
        <v>13</v>
      </c>
      <c r="B162" s="26" t="s">
        <v>12</v>
      </c>
      <c r="C162" s="25"/>
      <c r="D162" s="36"/>
      <c r="E162" s="35">
        <f>F162*12*8830.2</f>
        <v>128290.07043718523</v>
      </c>
      <c r="F162" s="22">
        <f>(F29+F156+F158+F159+F160+F161)*17%</f>
        <v>1.2107131438810863</v>
      </c>
    </row>
    <row r="163" spans="1:6" ht="20.25" customHeight="1" thickBot="1">
      <c r="A163" s="34" t="s">
        <v>11</v>
      </c>
      <c r="B163" s="26" t="s">
        <v>10</v>
      </c>
      <c r="C163" s="25"/>
      <c r="D163" s="33"/>
      <c r="E163" s="22">
        <v>9191.88</v>
      </c>
      <c r="F163" s="22">
        <f>E163/12/8830.2</f>
        <v>0.08674661955561594</v>
      </c>
    </row>
    <row r="164" spans="1:6" ht="17.25" customHeight="1" thickBot="1">
      <c r="A164" s="27"/>
      <c r="B164" s="32" t="s">
        <v>9</v>
      </c>
      <c r="C164" s="31"/>
      <c r="D164" s="30"/>
      <c r="E164" s="29">
        <f>SUM(E158:E163)</f>
        <v>340666.7185604675</v>
      </c>
      <c r="F164" s="29">
        <f>SUM(F158:F163)</f>
        <v>3.2149773746203127</v>
      </c>
    </row>
    <row r="165" spans="1:6" ht="19.5" customHeight="1" thickBot="1">
      <c r="A165" s="28"/>
      <c r="B165" s="26" t="s">
        <v>8</v>
      </c>
      <c r="C165" s="25"/>
      <c r="D165" s="24"/>
      <c r="E165" s="22">
        <f>F165*12*8830.2</f>
        <v>8921.294235970985</v>
      </c>
      <c r="F165" s="22">
        <f>(F29+F156+F164)*1%</f>
        <v>0.08419301786266623</v>
      </c>
    </row>
    <row r="166" spans="1:6" ht="19.5" customHeight="1" thickBot="1">
      <c r="A166" s="27"/>
      <c r="B166" s="26" t="s">
        <v>7</v>
      </c>
      <c r="C166" s="25"/>
      <c r="D166" s="24"/>
      <c r="E166" s="23">
        <f>(E23+E25+E30+E160)*26.2%</f>
        <v>139816.11675246674</v>
      </c>
      <c r="F166" s="22">
        <f>E166/12/8830.2</f>
        <v>1.3194880141679193</v>
      </c>
    </row>
    <row r="167" spans="1:6" s="3" customFormat="1" ht="16.5" thickBot="1">
      <c r="A167" s="21"/>
      <c r="B167" s="20" t="s">
        <v>6</v>
      </c>
      <c r="C167" s="19"/>
      <c r="D167" s="19"/>
      <c r="E167" s="18">
        <f>E29+E156+E164+E165+E166</f>
        <v>1040866.834585536</v>
      </c>
      <c r="F167" s="18">
        <f>F29+F156+F164+F165+F166</f>
        <v>9.82298281829721</v>
      </c>
    </row>
    <row r="168" spans="1:6" ht="16.5" thickBot="1">
      <c r="A168" s="17"/>
      <c r="B168" s="14" t="s">
        <v>5</v>
      </c>
      <c r="C168" s="13"/>
      <c r="D168" s="12"/>
      <c r="E168" s="16">
        <f>E167*1.18-E167</f>
        <v>187356.0302253964</v>
      </c>
      <c r="F168" s="16">
        <f>F167*1.18-F167</f>
        <v>1.7681369072934974</v>
      </c>
    </row>
    <row r="169" spans="1:6" ht="16.5" thickBot="1">
      <c r="A169" s="15"/>
      <c r="B169" s="14" t="s">
        <v>4</v>
      </c>
      <c r="C169" s="13"/>
      <c r="D169" s="12"/>
      <c r="E169" s="11">
        <f>SUM(E167:E168)</f>
        <v>1228222.8648109324</v>
      </c>
      <c r="F169" s="11">
        <f>SUM(F167:F168)</f>
        <v>11.591119725590707</v>
      </c>
    </row>
    <row r="172" spans="1:5" ht="18.75" customHeight="1">
      <c r="A172" s="6"/>
      <c r="B172" s="10" t="s">
        <v>3</v>
      </c>
      <c r="C172" s="10"/>
      <c r="D172" s="10"/>
      <c r="E172" s="7" t="s">
        <v>2</v>
      </c>
    </row>
    <row r="173" spans="1:5" ht="18.75">
      <c r="A173" s="6"/>
      <c r="B173" s="5"/>
      <c r="C173" s="8"/>
      <c r="E173" s="7"/>
    </row>
    <row r="174" spans="1:5" ht="22.5" customHeight="1">
      <c r="A174" s="9"/>
      <c r="B174" s="5" t="s">
        <v>1</v>
      </c>
      <c r="C174" s="8"/>
      <c r="E174" s="7" t="s">
        <v>0</v>
      </c>
    </row>
    <row r="175" spans="1:3" ht="18.75">
      <c r="A175" s="6"/>
      <c r="B175" s="5"/>
      <c r="C175" s="4"/>
    </row>
  </sheetData>
  <sheetProtection/>
  <mergeCells count="159">
    <mergeCell ref="B158:D158"/>
    <mergeCell ref="B155:D155"/>
    <mergeCell ref="B156:D156"/>
    <mergeCell ref="B161:C161"/>
    <mergeCell ref="B162:C162"/>
    <mergeCell ref="B167:D167"/>
    <mergeCell ref="B164:C164"/>
    <mergeCell ref="B160:D160"/>
    <mergeCell ref="B159:D159"/>
    <mergeCell ref="B172:D172"/>
    <mergeCell ref="B168:D168"/>
    <mergeCell ref="B169:D169"/>
    <mergeCell ref="B166:C166"/>
    <mergeCell ref="B165:C165"/>
    <mergeCell ref="B163:D163"/>
    <mergeCell ref="B150:D150"/>
    <mergeCell ref="B151:D151"/>
    <mergeCell ref="B157:D157"/>
    <mergeCell ref="B104:D104"/>
    <mergeCell ref="B135:D135"/>
    <mergeCell ref="B136:D136"/>
    <mergeCell ref="B137:D137"/>
    <mergeCell ref="B147:D147"/>
    <mergeCell ref="B149:D149"/>
    <mergeCell ref="B145:C145"/>
    <mergeCell ref="B134:D134"/>
    <mergeCell ref="B138:D138"/>
    <mergeCell ref="B129:D129"/>
    <mergeCell ref="B130:D130"/>
    <mergeCell ref="B128:D128"/>
    <mergeCell ref="B105:D105"/>
    <mergeCell ref="B106:D106"/>
    <mergeCell ref="B111:D111"/>
    <mergeCell ref="B107:D107"/>
    <mergeCell ref="B108:D108"/>
    <mergeCell ref="B109:D109"/>
    <mergeCell ref="B110:D110"/>
    <mergeCell ref="B152:D152"/>
    <mergeCell ref="B153:D153"/>
    <mergeCell ref="B154:D154"/>
    <mergeCell ref="B146:D146"/>
    <mergeCell ref="B115:D115"/>
    <mergeCell ref="B116:D116"/>
    <mergeCell ref="B117:D117"/>
    <mergeCell ref="B140:D140"/>
    <mergeCell ref="B141:D141"/>
    <mergeCell ref="B143:C143"/>
    <mergeCell ref="B118:D118"/>
    <mergeCell ref="B123:D123"/>
    <mergeCell ref="B139:D139"/>
    <mergeCell ref="B131:D131"/>
    <mergeCell ref="B121:D121"/>
    <mergeCell ref="B122:D122"/>
    <mergeCell ref="B124:D124"/>
    <mergeCell ref="B39:D39"/>
    <mergeCell ref="B36:D36"/>
    <mergeCell ref="B125:D125"/>
    <mergeCell ref="B126:D126"/>
    <mergeCell ref="B127:D127"/>
    <mergeCell ref="B144:C144"/>
    <mergeCell ref="B132:D132"/>
    <mergeCell ref="B133:D133"/>
    <mergeCell ref="B119:D119"/>
    <mergeCell ref="B120:D120"/>
    <mergeCell ref="B33:D33"/>
    <mergeCell ref="B32:D32"/>
    <mergeCell ref="B31:D31"/>
    <mergeCell ref="B38:D38"/>
    <mergeCell ref="B37:D37"/>
    <mergeCell ref="B44:D44"/>
    <mergeCell ref="B43:D43"/>
    <mergeCell ref="B42:D42"/>
    <mergeCell ref="B41:D41"/>
    <mergeCell ref="B40:D40"/>
    <mergeCell ref="A1:F1"/>
    <mergeCell ref="A2:F2"/>
    <mergeCell ref="A9:B9"/>
    <mergeCell ref="A5:B5"/>
    <mergeCell ref="A3:F3"/>
    <mergeCell ref="B26:D26"/>
    <mergeCell ref="B24:D24"/>
    <mergeCell ref="A11:B11"/>
    <mergeCell ref="A12:B12"/>
    <mergeCell ref="A16:B16"/>
    <mergeCell ref="A14:B14"/>
    <mergeCell ref="A13:B13"/>
    <mergeCell ref="A8:B8"/>
    <mergeCell ref="B35:D35"/>
    <mergeCell ref="B34:D34"/>
    <mergeCell ref="B54:D54"/>
    <mergeCell ref="B29:D29"/>
    <mergeCell ref="B23:D23"/>
    <mergeCell ref="B25:D25"/>
    <mergeCell ref="B28:D28"/>
    <mergeCell ref="B27:C27"/>
    <mergeCell ref="B46:D46"/>
    <mergeCell ref="B45:D45"/>
    <mergeCell ref="B60:D60"/>
    <mergeCell ref="B59:D59"/>
    <mergeCell ref="B58:D58"/>
    <mergeCell ref="B57:D57"/>
    <mergeCell ref="B56:D56"/>
    <mergeCell ref="B55:D55"/>
    <mergeCell ref="B67:D67"/>
    <mergeCell ref="B65:D65"/>
    <mergeCell ref="B64:D64"/>
    <mergeCell ref="B63:D63"/>
    <mergeCell ref="B62:D62"/>
    <mergeCell ref="B61:D61"/>
    <mergeCell ref="B87:D87"/>
    <mergeCell ref="B82:D82"/>
    <mergeCell ref="B79:D79"/>
    <mergeCell ref="B83:D83"/>
    <mergeCell ref="B84:D84"/>
    <mergeCell ref="B20:D20"/>
    <mergeCell ref="B21:D21"/>
    <mergeCell ref="B22:D22"/>
    <mergeCell ref="B30:D30"/>
    <mergeCell ref="B66:D66"/>
    <mergeCell ref="B94:D94"/>
    <mergeCell ref="B75:D75"/>
    <mergeCell ref="B80:D80"/>
    <mergeCell ref="B81:D81"/>
    <mergeCell ref="B95:D95"/>
    <mergeCell ref="B88:D88"/>
    <mergeCell ref="B89:D89"/>
    <mergeCell ref="B90:D90"/>
    <mergeCell ref="B92:D92"/>
    <mergeCell ref="B86:D86"/>
    <mergeCell ref="B100:D100"/>
    <mergeCell ref="B47:D47"/>
    <mergeCell ref="B97:D97"/>
    <mergeCell ref="B98:D98"/>
    <mergeCell ref="B96:D96"/>
    <mergeCell ref="B91:D91"/>
    <mergeCell ref="B76:D76"/>
    <mergeCell ref="B77:D77"/>
    <mergeCell ref="B78:D78"/>
    <mergeCell ref="B93:D93"/>
    <mergeCell ref="B50:D50"/>
    <mergeCell ref="B49:D49"/>
    <mergeCell ref="B48:D48"/>
    <mergeCell ref="B85:D85"/>
    <mergeCell ref="B112:D112"/>
    <mergeCell ref="B53:D53"/>
    <mergeCell ref="B101:D101"/>
    <mergeCell ref="B102:D102"/>
    <mergeCell ref="B68:D68"/>
    <mergeCell ref="B71:D71"/>
    <mergeCell ref="B69:D69"/>
    <mergeCell ref="B70:D70"/>
    <mergeCell ref="B113:D113"/>
    <mergeCell ref="B114:D114"/>
    <mergeCell ref="B52:D52"/>
    <mergeCell ref="B51:D51"/>
    <mergeCell ref="B72:D72"/>
    <mergeCell ref="B73:D73"/>
    <mergeCell ref="B74:D74"/>
    <mergeCell ref="B99:D99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2011-11-18T03:31:28Z</dcterms:created>
  <dcterms:modified xsi:type="dcterms:W3CDTF">2011-11-18T03:32:59Z</dcterms:modified>
  <cp:category/>
  <cp:version/>
  <cp:contentType/>
  <cp:contentStatus/>
</cp:coreProperties>
</file>