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95" yWindow="135" windowWidth="13860" windowHeight="9345" activeTab="0"/>
  </bookViews>
  <sheets>
    <sheet name="Березовая, стр.6" sheetId="1" r:id="rId1"/>
  </sheets>
  <definedNames>
    <definedName name="_xlnm.Print_Area" localSheetId="0">'Березовая, стр.6'!$A$1:$F$43</definedName>
  </definedNames>
  <calcPr fullCalcOnLoad="1"/>
</workbook>
</file>

<file path=xl/sharedStrings.xml><?xml version="1.0" encoding="utf-8"?>
<sst xmlns="http://schemas.openxmlformats.org/spreadsheetml/2006/main" count="70" uniqueCount="64">
  <si>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</t>
  </si>
  <si>
    <t>№ п/п</t>
  </si>
  <si>
    <t>Наименование услуг и работ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</si>
  <si>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</si>
  <si>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</si>
  <si>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За</t>
  </si>
  <si>
    <t>Против</t>
  </si>
  <si>
    <t>Раздел 1. Текущее содержание и ремонт общего имущества многоквартирного дома</t>
  </si>
  <si>
    <t>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</si>
  <si>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</si>
  <si>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1.1.</t>
  </si>
  <si>
    <t>Заработная плата слесарей-сантехников, электриков, плотников, электрогазосварщиков, кровельщиков</t>
  </si>
  <si>
    <t>1.2.</t>
  </si>
  <si>
    <t>Материалы/услуги:</t>
  </si>
  <si>
    <t xml:space="preserve">2.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</si>
  <si>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</si>
  <si>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>3.</t>
  </si>
  <si>
    <t>Расходы связанные с санитарным содержанием мест общего пользования и придомовой территории</t>
  </si>
  <si>
    <t xml:space="preserve">3.1. </t>
  </si>
  <si>
    <t>Содержание лестничных клеток (согласно регламента по договору)</t>
  </si>
  <si>
    <t>заработная плата технички</t>
  </si>
  <si>
    <t>материалы, инвентарь, спецодежда</t>
  </si>
  <si>
    <t xml:space="preserve">3.2. </t>
  </si>
  <si>
    <t>Содержание дворовой территории (согласно регламента по договору)</t>
  </si>
  <si>
    <t>заработная плата дворника</t>
  </si>
  <si>
    <t>благоустройство (цветники, ограждения)</t>
  </si>
  <si>
    <t>3.3.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</si>
  <si>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</si>
  <si>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4.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</si>
  <si>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</si>
  <si>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5.</t>
  </si>
  <si>
    <t>Сброс снега с козырьков и парапетов</t>
  </si>
  <si>
    <t>6.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</si>
  <si>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</si>
  <si>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</si>
  <si>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</si>
  <si>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</si>
  <si>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</si>
  <si>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9.</t>
  </si>
  <si>
    <t>Налоги и сборы</t>
  </si>
  <si>
    <t>10.</t>
  </si>
  <si>
    <t>Рентабельность</t>
  </si>
  <si>
    <t>11.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</si>
  <si>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</si>
  <si>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12.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</si>
  <si>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</si>
  <si>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ИТОГО без НДС</t>
  </si>
  <si>
    <t>НДС</t>
  </si>
  <si>
    <t>ИТОГО с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</si>
  <si>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</si>
  <si>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</si>
  <si>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Раздел 2. Другие услуги</t>
  </si>
  <si>
    <r>
      <t>Освещение помещений общего пользования с чел. на основании приборов учета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2) Расход электроэнергии на лифты</t>
    </r>
    <r>
      <rPr>
        <sz val="12"/>
        <color indexed="8"/>
        <rFont val="Times New Roman"/>
        <family val="1"/>
      </rPr>
      <t xml:space="preserve">                                                                </t>
    </r>
  </si>
  <si>
    <t>Раздел 3. Дополнительные услуги</t>
  </si>
  <si>
    <t>Установка видеонаблюдения для обеспечения общественного порядка и охраны имущества граждан</t>
  </si>
  <si>
    <t>Директор ООО "КЖЭК"Горский"</t>
  </si>
  <si>
    <t>Собственник квартиры № __________</t>
  </si>
  <si>
    <t>_________________________________Занина С.В.</t>
  </si>
  <si>
    <t>____________________/___________________________</t>
  </si>
  <si>
    <t xml:space="preserve">                               (подпись)</t>
  </si>
  <si>
    <t xml:space="preserve">                    (подпись)</t>
  </si>
  <si>
    <r>
      <t xml:space="preserve">     </t>
    </r>
    <r>
      <rPr>
        <sz val="12"/>
        <color indexed="8"/>
        <rFont val="Times New Roman"/>
        <family val="1"/>
      </rPr>
      <t xml:space="preserve"> (Ф.И.О)</t>
    </r>
  </si>
  <si>
    <t>Обслуживаемая площадь                             1297,30 м2</t>
  </si>
  <si>
    <t>Адрес                                                          Березовая, стр.6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</si>
</sst>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 hidden="1"/>
    </xf>
    <xf numFmtId="4" fontId="43" fillId="0" borderId="0" xfId="0" applyNumberFormat="1" applyFont="1" applyFill="1" applyAlignment="1" applyProtection="1">
      <alignment horizontal="center" vertical="center" wrapText="1"/>
      <protection hidden="1"/>
    </xf>
    <xf numFmtId="4" fontId="43" fillId="0" borderId="0" xfId="0" applyNumberFormat="1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4" fontId="42" fillId="0" borderId="0" xfId="0" applyNumberFormat="1" applyFont="1" applyFill="1" applyAlignment="1" applyProtection="1">
      <alignment horizontal="center" vertical="center" wrapText="1"/>
      <protection hidden="1"/>
    </xf>
    <xf numFmtId="4" fontId="42" fillId="0" borderId="0" xfId="0" applyNumberFormat="1" applyFont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4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3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vertical="center"/>
      <protection hidden="1"/>
    </xf>
    <xf numFmtId="16" fontId="42" fillId="0" borderId="10" xfId="0" applyNumberFormat="1" applyFont="1" applyBorder="1" applyAlignment="1" applyProtection="1">
      <alignment vertical="center" wrapText="1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0" fontId="44" fillId="0" borderId="13" xfId="0" applyFont="1" applyBorder="1" applyAlignment="1" applyProtection="1">
      <alignment vertical="center"/>
      <protection hidden="1"/>
    </xf>
    <xf numFmtId="0" fontId="44" fillId="0" borderId="12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2" fontId="42" fillId="0" borderId="10" xfId="0" applyNumberFormat="1" applyFont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 wrapText="1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4" xfId="0" applyFont="1" applyBorder="1" applyAlignment="1" applyProtection="1">
      <alignment vertical="center"/>
      <protection hidden="1"/>
    </xf>
    <xf numFmtId="4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vertical="center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4" fontId="44" fillId="0" borderId="0" xfId="0" applyNumberFormat="1" applyFont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4" fontId="43" fillId="0" borderId="0" xfId="0" applyNumberFormat="1" applyFont="1" applyFill="1" applyAlignment="1" applyProtection="1">
      <alignment horizontal="left" vertical="center" wrapText="1"/>
      <protection hidden="1"/>
    </xf>
    <xf numFmtId="4" fontId="42" fillId="0" borderId="0" xfId="0" applyNumberFormat="1" applyFont="1" applyFill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49" fontId="44" fillId="0" borderId="10" xfId="0" applyNumberFormat="1" applyFont="1" applyBorder="1" applyAlignment="1" applyProtection="1">
      <alignment horizontal="left" vertical="center"/>
      <protection hidden="1"/>
    </xf>
    <xf numFmtId="2" fontId="42" fillId="0" borderId="11" xfId="0" applyNumberFormat="1" applyFont="1" applyBorder="1" applyAlignment="1" applyProtection="1">
      <alignment horizontal="center" vertical="center"/>
      <protection hidden="1"/>
    </xf>
    <xf numFmtId="2" fontId="42" fillId="0" borderId="13" xfId="0" applyNumberFormat="1" applyFont="1" applyBorder="1" applyAlignment="1" applyProtection="1">
      <alignment horizontal="center" vertical="center"/>
      <protection hidden="1"/>
    </xf>
    <xf numFmtId="2" fontId="42" fillId="0" borderId="15" xfId="0" applyNumberFormat="1" applyFont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45"/>
  <sheetViews>
    <sheetView tabSelected="1" view="pageBreakPreview" zoomScale="75" zoomScaleNormal="84" zoomScaleSheetLayoutView="75" zoomScalePageLayoutView="0" workbookViewId="0" topLeftCell="A1">
      <selection activeCell="B15" sqref="B15"/>
    </sheetView>
  </sheetViews>
  <sheetFormatPr defaultColWidth="9.140625" defaultRowHeight="15"/>
  <cols>
    <col min="1" max="1" width="4.57421875" style="5" customWidth="1"/>
    <col min="2" max="2" width="98.421875" style="6" customWidth="1"/>
    <col min="3" max="3" width="17.7109375" style="7" customWidth="1"/>
    <col min="4" max="4" width="16.00390625" style="8" customWidth="1"/>
    <col min="5" max="5" width="13.8515625" style="1" customWidth="1"/>
    <col min="6" max="6" width="15.57421875" style="1" customWidth="1"/>
    <col min="7" max="16384" width="9.140625" style="1" customWidth="1"/>
  </cols>
  <sheetData>
    <row r="1" spans="1:6" ht="76.5" customHeight="1">
      <c r="A1" s="55" t="s">
        <v>0</v>
      </c>
      <c r="B1" s="55"/>
      <c r="C1" s="55"/>
      <c r="D1" s="55"/>
      <c r="E1" s="55"/>
      <c r="F1" s="55"/>
    </row>
    <row r="2" spans="1:4" s="4" customFormat="1" ht="18.75" customHeight="1">
      <c r="A2" s="56" t="s">
        <v>63</v>
      </c>
      <c r="B2" s="56"/>
      <c r="C2" s="2"/>
      <c r="D2" s="3"/>
    </row>
    <row r="3" spans="1:4" s="4" customFormat="1" ht="18.75" customHeight="1">
      <c r="A3" s="56" t="s">
        <v>62</v>
      </c>
      <c r="B3" s="56"/>
      <c r="C3" s="2"/>
      <c r="D3" s="3"/>
    </row>
    <row r="5" spans="1:6" s="6" customFormat="1" ht="47.25">
      <c r="A5" s="9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2" t="s">
        <v>6</v>
      </c>
    </row>
    <row r="6" spans="1:6" ht="15.75">
      <c r="A6" s="52" t="s">
        <v>7</v>
      </c>
      <c r="B6" s="52"/>
      <c r="C6" s="13"/>
      <c r="D6" s="14"/>
      <c r="E6" s="15"/>
      <c r="F6" s="16"/>
    </row>
    <row r="7" spans="1:6" ht="57">
      <c r="A7" s="17" t="s">
        <v>8</v>
      </c>
      <c r="B7" s="18" t="s">
        <v>9</v>
      </c>
      <c r="C7" s="10">
        <f>C8+C9</f>
        <v>53396.867999999995</v>
      </c>
      <c r="D7" s="19">
        <f>D9+D8</f>
        <v>3.4299999999999997</v>
      </c>
      <c r="E7" s="20"/>
      <c r="F7" s="16"/>
    </row>
    <row r="8" spans="1:6" ht="31.5" hidden="1">
      <c r="A8" s="21" t="s">
        <v>10</v>
      </c>
      <c r="B8" s="22" t="s">
        <v>11</v>
      </c>
      <c r="C8" s="10">
        <f>1297.3*D8*12</f>
        <v>39074.67599999999</v>
      </c>
      <c r="D8" s="11">
        <v>2.51</v>
      </c>
      <c r="E8" s="20"/>
      <c r="F8" s="16"/>
    </row>
    <row r="9" spans="1:6" ht="27.75" customHeight="1" hidden="1">
      <c r="A9" s="21" t="s">
        <v>12</v>
      </c>
      <c r="B9" s="23" t="s">
        <v>13</v>
      </c>
      <c r="C9" s="10">
        <f>1297.3*D9*12</f>
        <v>14322.192000000001</v>
      </c>
      <c r="D9" s="11">
        <v>0.92</v>
      </c>
      <c r="E9" s="20"/>
      <c r="F9" s="16"/>
    </row>
    <row r="10" spans="1:6" ht="41.25">
      <c r="A10" s="17" t="s">
        <v>14</v>
      </c>
      <c r="B10" s="18" t="s">
        <v>15</v>
      </c>
      <c r="C10" s="10">
        <f>1297.3*D10*12</f>
        <v>22261.667999999998</v>
      </c>
      <c r="D10" s="11">
        <v>1.43</v>
      </c>
      <c r="E10" s="20"/>
      <c r="F10" s="16"/>
    </row>
    <row r="11" spans="1:6" ht="31.5">
      <c r="A11" s="17" t="s">
        <v>16</v>
      </c>
      <c r="B11" s="24" t="s">
        <v>17</v>
      </c>
      <c r="C11" s="10"/>
      <c r="D11" s="11"/>
      <c r="E11" s="20"/>
      <c r="F11" s="16"/>
    </row>
    <row r="12" spans="1:6" ht="27.75" customHeight="1">
      <c r="A12" s="25" t="s">
        <v>18</v>
      </c>
      <c r="B12" s="22" t="s">
        <v>19</v>
      </c>
      <c r="C12" s="10">
        <f>C13+C14</f>
        <v>12142.728</v>
      </c>
      <c r="D12" s="10">
        <f>D13+D14</f>
        <v>0.78</v>
      </c>
      <c r="E12" s="20"/>
      <c r="F12" s="16"/>
    </row>
    <row r="13" spans="1:6" ht="27.75" customHeight="1" hidden="1">
      <c r="A13" s="25"/>
      <c r="B13" s="22" t="s">
        <v>20</v>
      </c>
      <c r="C13" s="10">
        <f>1297.3*D13*12</f>
        <v>11520.024</v>
      </c>
      <c r="D13" s="10">
        <v>0.74</v>
      </c>
      <c r="E13" s="20"/>
      <c r="F13" s="16"/>
    </row>
    <row r="14" spans="1:6" ht="27.75" customHeight="1" hidden="1">
      <c r="A14" s="25"/>
      <c r="B14" s="22" t="s">
        <v>21</v>
      </c>
      <c r="C14" s="10">
        <f>1297.3*D14*12</f>
        <v>622.704</v>
      </c>
      <c r="D14" s="11">
        <v>0.04</v>
      </c>
      <c r="E14" s="20"/>
      <c r="F14" s="16"/>
    </row>
    <row r="15" spans="1:6" ht="27.75" customHeight="1">
      <c r="A15" s="25" t="s">
        <v>22</v>
      </c>
      <c r="B15" s="26" t="s">
        <v>23</v>
      </c>
      <c r="C15" s="10">
        <f>C16+C17+C18</f>
        <v>18214.092</v>
      </c>
      <c r="D15" s="10">
        <f>D16+D17+D18</f>
        <v>1.1700000000000002</v>
      </c>
      <c r="E15" s="20"/>
      <c r="F15" s="16"/>
    </row>
    <row r="16" spans="1:6" ht="27.75" customHeight="1" hidden="1">
      <c r="A16" s="25"/>
      <c r="B16" s="22" t="s">
        <v>24</v>
      </c>
      <c r="C16" s="10">
        <f>1297.3*D16*12</f>
        <v>16345.98</v>
      </c>
      <c r="D16" s="11">
        <v>1.05</v>
      </c>
      <c r="E16" s="20"/>
      <c r="F16" s="16"/>
    </row>
    <row r="17" spans="1:6" ht="27.75" customHeight="1" hidden="1">
      <c r="A17" s="25"/>
      <c r="B17" s="22" t="s">
        <v>21</v>
      </c>
      <c r="C17" s="10">
        <f aca="true" t="shared" si="0" ref="C17:C30">1297.3*D17*12</f>
        <v>934.0559999999999</v>
      </c>
      <c r="D17" s="10">
        <v>0.06</v>
      </c>
      <c r="E17" s="20"/>
      <c r="F17" s="16"/>
    </row>
    <row r="18" spans="1:6" ht="27.75" customHeight="1" hidden="1">
      <c r="A18" s="25"/>
      <c r="B18" s="22" t="s">
        <v>25</v>
      </c>
      <c r="C18" s="10">
        <f t="shared" si="0"/>
        <v>934.0559999999999</v>
      </c>
      <c r="D18" s="10">
        <v>0.06</v>
      </c>
      <c r="E18" s="20"/>
      <c r="F18" s="16"/>
    </row>
    <row r="19" spans="1:6" ht="33.75" customHeight="1">
      <c r="A19" s="25" t="s">
        <v>26</v>
      </c>
      <c r="B19" s="22" t="s">
        <v>27</v>
      </c>
      <c r="C19" s="10">
        <f t="shared" si="0"/>
        <v>778.3799999999999</v>
      </c>
      <c r="D19" s="10">
        <v>0.05</v>
      </c>
      <c r="E19" s="20"/>
      <c r="F19" s="16"/>
    </row>
    <row r="20" spans="1:6" ht="100.5" customHeight="1">
      <c r="A20" s="17" t="s">
        <v>28</v>
      </c>
      <c r="B20" s="27" t="s">
        <v>29</v>
      </c>
      <c r="C20" s="10">
        <f t="shared" si="0"/>
        <v>61336.344</v>
      </c>
      <c r="D20" s="11">
        <v>3.94</v>
      </c>
      <c r="E20" s="20"/>
      <c r="F20" s="16"/>
    </row>
    <row r="21" spans="1:6" ht="24" customHeight="1">
      <c r="A21" s="17" t="s">
        <v>30</v>
      </c>
      <c r="B21" s="27" t="s">
        <v>31</v>
      </c>
      <c r="C21" s="10">
        <f t="shared" si="0"/>
        <v>1401.0839999999998</v>
      </c>
      <c r="D21" s="11">
        <v>0.09</v>
      </c>
      <c r="E21" s="20"/>
      <c r="F21" s="16"/>
    </row>
    <row r="22" spans="1:6" ht="34.5" customHeight="1">
      <c r="A22" s="17" t="s">
        <v>32</v>
      </c>
      <c r="B22" s="27" t="s">
        <v>33</v>
      </c>
      <c r="C22" s="10">
        <f t="shared" si="0"/>
        <v>7316.772</v>
      </c>
      <c r="D22" s="11">
        <v>0.47</v>
      </c>
      <c r="E22" s="20"/>
      <c r="F22" s="16"/>
    </row>
    <row r="23" spans="1:6" s="30" customFormat="1" ht="30.75" customHeight="1">
      <c r="A23" s="17" t="s">
        <v>34</v>
      </c>
      <c r="B23" s="27" t="s">
        <v>35</v>
      </c>
      <c r="C23" s="10">
        <f>1297.3*D23*12</f>
        <v>6227.039999999999</v>
      </c>
      <c r="D23" s="11">
        <v>0.4</v>
      </c>
      <c r="E23" s="28"/>
      <c r="F23" s="29"/>
    </row>
    <row r="24" spans="1:6" ht="28.5">
      <c r="A24" s="17" t="s">
        <v>36</v>
      </c>
      <c r="B24" s="27" t="s">
        <v>37</v>
      </c>
      <c r="C24" s="10">
        <f t="shared" si="0"/>
        <v>8562.18</v>
      </c>
      <c r="D24" s="11">
        <v>0.55</v>
      </c>
      <c r="E24" s="20"/>
      <c r="F24" s="16"/>
    </row>
    <row r="25" spans="1:6" ht="21.75" customHeight="1">
      <c r="A25" s="17" t="s">
        <v>38</v>
      </c>
      <c r="B25" s="27" t="s">
        <v>39</v>
      </c>
      <c r="C25" s="10">
        <f>(C8+C13+C16+C24+C20+C10)*34.2%</f>
        <v>54412.498223999995</v>
      </c>
      <c r="D25" s="31">
        <f>C25/12/1297.3</f>
        <v>3.49524</v>
      </c>
      <c r="E25" s="20"/>
      <c r="F25" s="16"/>
    </row>
    <row r="26" spans="1:6" ht="24" customHeight="1">
      <c r="A26" s="17" t="s">
        <v>40</v>
      </c>
      <c r="B26" s="27" t="s">
        <v>41</v>
      </c>
      <c r="C26" s="10">
        <f t="shared" si="0"/>
        <v>12302.482711200002</v>
      </c>
      <c r="D26" s="11">
        <f>(D7+D10+D12+D15+D19+D20+D21+D22+D23+D24+D25)*5%</f>
        <v>0.7902620000000001</v>
      </c>
      <c r="E26" s="20"/>
      <c r="F26" s="16"/>
    </row>
    <row r="27" spans="1:6" ht="28.5">
      <c r="A27" s="17" t="s">
        <v>42</v>
      </c>
      <c r="B27" s="27" t="s">
        <v>43</v>
      </c>
      <c r="C27" s="10">
        <f t="shared" si="0"/>
        <v>12921.108</v>
      </c>
      <c r="D27" s="11">
        <v>0.83</v>
      </c>
      <c r="E27" s="20"/>
      <c r="F27" s="16"/>
    </row>
    <row r="28" spans="1:6" ht="41.25">
      <c r="A28" s="17" t="s">
        <v>44</v>
      </c>
      <c r="B28" s="32" t="s">
        <v>45</v>
      </c>
      <c r="C28" s="10">
        <f t="shared" si="0"/>
        <v>18058.415999999997</v>
      </c>
      <c r="D28" s="10">
        <v>1.16</v>
      </c>
      <c r="E28" s="20"/>
      <c r="F28" s="16"/>
    </row>
    <row r="29" spans="1:6" ht="15.75">
      <c r="A29" s="57" t="s">
        <v>46</v>
      </c>
      <c r="B29" s="57"/>
      <c r="C29" s="13">
        <f>C7+C10+C12+C15+C19+C20+C21+C22+C23+C24+C25+C26+C27+C28</f>
        <v>289331.66093519994</v>
      </c>
      <c r="D29" s="13">
        <f>D7+D10+D12+D15+D19+D20+D21+D22+D23+D24+D25+D26+D27+D28</f>
        <v>18.585501999999998</v>
      </c>
      <c r="E29" s="58"/>
      <c r="F29" s="61"/>
    </row>
    <row r="30" spans="1:6" ht="15.75">
      <c r="A30" s="64" t="s">
        <v>47</v>
      </c>
      <c r="B30" s="64"/>
      <c r="C30" s="13">
        <f t="shared" si="0"/>
        <v>52079.698968335986</v>
      </c>
      <c r="D30" s="14">
        <f>D29*1.18-D29</f>
        <v>3.3453903599999997</v>
      </c>
      <c r="E30" s="59"/>
      <c r="F30" s="62"/>
    </row>
    <row r="31" spans="1:6" s="30" customFormat="1" ht="15.75">
      <c r="A31" s="64" t="s">
        <v>48</v>
      </c>
      <c r="B31" s="64"/>
      <c r="C31" s="13">
        <f>SUM(C29:C30)</f>
        <v>341411.3599035359</v>
      </c>
      <c r="D31" s="14">
        <v>21.94</v>
      </c>
      <c r="E31" s="60"/>
      <c r="F31" s="63"/>
    </row>
    <row r="32" spans="1:6" ht="58.5" customHeight="1">
      <c r="A32" s="33" t="s">
        <v>1</v>
      </c>
      <c r="B32" s="9" t="s">
        <v>2</v>
      </c>
      <c r="C32" s="10" t="s">
        <v>49</v>
      </c>
      <c r="D32" s="11" t="s">
        <v>50</v>
      </c>
      <c r="E32" s="12" t="s">
        <v>5</v>
      </c>
      <c r="F32" s="12" t="s">
        <v>6</v>
      </c>
    </row>
    <row r="33" spans="1:6" ht="15.75">
      <c r="A33" s="52" t="s">
        <v>51</v>
      </c>
      <c r="B33" s="52"/>
      <c r="C33" s="10"/>
      <c r="D33" s="11"/>
      <c r="E33" s="34"/>
      <c r="F33" s="16"/>
    </row>
    <row r="34" spans="1:6" ht="41.25">
      <c r="A34" s="17" t="s">
        <v>16</v>
      </c>
      <c r="B34" s="32" t="s">
        <v>52</v>
      </c>
      <c r="C34" s="35"/>
      <c r="D34" s="36"/>
      <c r="E34" s="34"/>
      <c r="F34" s="16"/>
    </row>
    <row r="35" spans="1:6" ht="15.75">
      <c r="A35" s="37"/>
      <c r="B35" s="38" t="s">
        <v>53</v>
      </c>
      <c r="C35" s="13"/>
      <c r="D35" s="13"/>
      <c r="E35" s="39"/>
      <c r="F35" s="39"/>
    </row>
    <row r="36" spans="1:6" ht="31.5">
      <c r="A36" s="37"/>
      <c r="B36" s="40" t="s">
        <v>54</v>
      </c>
      <c r="C36" s="10"/>
      <c r="D36" s="10">
        <v>1</v>
      </c>
      <c r="E36" s="39"/>
      <c r="F36" s="39"/>
    </row>
    <row r="37" spans="1:6" ht="18.75">
      <c r="A37" s="41"/>
      <c r="B37" s="42"/>
      <c r="C37" s="43"/>
      <c r="D37" s="44"/>
      <c r="E37" s="45"/>
      <c r="F37" s="45"/>
    </row>
    <row r="38" ht="15.75">
      <c r="B38" s="1"/>
    </row>
    <row r="39" spans="1:6" ht="18.75" customHeight="1">
      <c r="A39" s="46"/>
      <c r="B39" s="47" t="s">
        <v>55</v>
      </c>
      <c r="C39" s="53" t="s">
        <v>56</v>
      </c>
      <c r="D39" s="53"/>
      <c r="E39" s="53"/>
      <c r="F39" s="48"/>
    </row>
    <row r="40" spans="1:6" ht="18.75">
      <c r="A40" s="46"/>
      <c r="B40" s="47"/>
      <c r="C40" s="2"/>
      <c r="D40" s="2"/>
      <c r="E40" s="48"/>
      <c r="F40" s="48"/>
    </row>
    <row r="41" spans="1:6" ht="18.75">
      <c r="A41" s="49"/>
      <c r="B41" s="50"/>
      <c r="C41" s="2"/>
      <c r="D41" s="2"/>
      <c r="E41" s="48"/>
      <c r="F41" s="48"/>
    </row>
    <row r="42" spans="1:6" ht="18.75" customHeight="1">
      <c r="A42" s="46"/>
      <c r="B42" s="50" t="s">
        <v>57</v>
      </c>
      <c r="C42" s="53" t="s">
        <v>58</v>
      </c>
      <c r="D42" s="53"/>
      <c r="E42" s="53"/>
      <c r="F42" s="53"/>
    </row>
    <row r="43" spans="2:6" ht="18.75" customHeight="1">
      <c r="B43" s="51" t="s">
        <v>59</v>
      </c>
      <c r="C43" s="54" t="s">
        <v>60</v>
      </c>
      <c r="D43" s="54"/>
      <c r="E43" s="48" t="s">
        <v>61</v>
      </c>
      <c r="F43" s="48"/>
    </row>
    <row r="44" spans="2:3" ht="15.75">
      <c r="B44" s="1"/>
      <c r="C44" s="1"/>
    </row>
    <row r="45" spans="2:3" ht="15.75">
      <c r="B45" s="1"/>
      <c r="C45" s="1"/>
    </row>
  </sheetData>
  <sheetProtection password="ED33" sheet="1" objects="1" scenarios="1"/>
  <mergeCells count="13">
    <mergeCell ref="A33:B33"/>
    <mergeCell ref="C39:E39"/>
    <mergeCell ref="C42:F42"/>
    <mergeCell ref="C43:D43"/>
    <mergeCell ref="A1:F1"/>
    <mergeCell ref="A2:B2"/>
    <mergeCell ref="A3:B3"/>
    <mergeCell ref="A6:B6"/>
    <mergeCell ref="A29:B29"/>
    <mergeCell ref="E29:E31"/>
    <mergeCell ref="F29:F31"/>
    <mergeCell ref="A30:B30"/>
    <mergeCell ref="A31:B3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2011-11-17T07:27:53Z</dcterms:modified>
  <cp:category/>
  <cp:version/>
  <cp:contentType/>
  <cp:contentStatus/>
</cp:coreProperties>
</file>