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45" windowWidth="18015" windowHeight="9915" activeTab="0"/>
  </bookViews>
  <sheets>
    <sheet name="Березовая, стр. 4" sheetId="1" r:id="rId1"/>
  </sheets>
  <definedNames/>
  <calcPr fullCalcOnLoad="1"/>
</workbook>
</file>

<file path=xl/sharedStrings.xml><?xml version="1.0" encoding="utf-8"?>
<sst xmlns="http://schemas.openxmlformats.org/spreadsheetml/2006/main" count="70" uniqueCount="64">
  <si>
    <r>
      <t xml:space="preserve">     </t>
    </r>
    <r>
      <rPr>
        <sz val="12"/>
        <color indexed="8"/>
        <rFont val="Times New Roman"/>
        <family val="1"/>
      </rPr>
      <t xml:space="preserve"> (Ф.И.О)</t>
    </r>
  </si>
  <si>
    <t xml:space="preserve">                    (подпись)</t>
  </si>
  <si>
    <t xml:space="preserve">                               (подпись)</t>
  </si>
  <si>
    <t>____________________/___________________________</t>
  </si>
  <si>
    <t>_________________________________Занина С.В.</t>
  </si>
  <si>
    <t>Собственник квартиры № __________</t>
  </si>
  <si>
    <t>Директор ООО "КЖЭК"Горский"</t>
  </si>
  <si>
    <t>Установка видеонаблюдения для обеспечения общественного порядка и охраны имущества граждан</t>
  </si>
  <si>
    <t>Раздел 3. Дополнительные услуги</t>
  </si>
  <si>
    <r>
      <t>Освещение помещений общего пользования с чел. на основании приборов учета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1) Расход электроэнергии на освещение системы МОП                                                                                                                                                                                               2) Расход электроэнергии на лифты</t>
    </r>
    <r>
      <rPr>
        <sz val="12"/>
        <color indexed="8"/>
        <rFont val="Times New Roman"/>
        <family val="1"/>
      </rPr>
      <t xml:space="preserve">                                                                </t>
    </r>
  </si>
  <si>
    <t>3.</t>
  </si>
  <si>
    <t>Раздел 2. Другие услуги</t>
  </si>
  <si>
    <t>Против</t>
  </si>
  <si>
    <t>За</t>
  </si>
  <si>
    <t>Размер платы на 1м2 в месяц, в т.ч. НДС</t>
  </si>
  <si>
    <t xml:space="preserve">Годовой размер платы, в т.ч. НДС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</si>
  <si>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 услуг и работ</t>
  </si>
  <si>
    <t>№ п/п</t>
  </si>
  <si>
    <t>ИТОГО с НДС</t>
  </si>
  <si>
    <t>НДС</t>
  </si>
  <si>
    <t>ИТОГО без НДС</t>
  </si>
  <si>
    <r>
      <t xml:space="preserve">Обслуживание лифтов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Содержание, обслуживание и технический надзор за лифтом, содержание АДС, ликвидация аварий и электрического оборудования лифта. Выполняется специализированной организацией по договору, диспетчеризация, с кв.м</t>
    </r>
  </si>
  <si>
    <t>12.</t>
  </si>
  <si>
    <r>
      <t xml:space="preserve">Вывоз и утилизация отходов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Вывоз и утилизация твердых бытовых отходов,  содержание контейнеров, с кв.м</t>
    </r>
  </si>
  <si>
    <t>11.</t>
  </si>
  <si>
    <t>Рентабельность</t>
  </si>
  <si>
    <t>10.</t>
  </si>
  <si>
    <t>Налоги и сборы</t>
  </si>
  <si>
    <t>9.</t>
  </si>
  <si>
    <r>
      <t xml:space="preserve">Автоуслуги по вывозу КГО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2 раза в неделю</t>
    </r>
  </si>
  <si>
    <t>8.</t>
  </si>
  <si>
    <r>
      <t xml:space="preserve">Автоуслуги по вывозу снега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По мере необходимости</t>
    </r>
  </si>
  <si>
    <t>7.</t>
  </si>
  <si>
    <r>
      <t xml:space="preserve">Автоуслуги по очистке территории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По мере необходимости</t>
    </r>
  </si>
  <si>
    <t>6.</t>
  </si>
  <si>
    <t>Сброс снега с козырьков и парапетов</t>
  </si>
  <si>
    <t>5.</t>
  </si>
  <si>
    <r>
      <t xml:space="preserve">Услуги по управлению многоквартирным домом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 xml:space="preserve">Организация выполнения требований законодательства РФ,договорных обязательств по содержанию и ремонту общего имущества,финансово-экономическому,нормативно-правовому и технико-эксплуатационному обеспечению деятельности организации, работа с расчетом необходимых услуг,организация и контроль их выполнения,ведение документации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Услуги касс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Введение баз данных по площади квартир, по количеству проживающих, прием платежей населения по видам услуг, печать и выписки лицевых счетов, предоставление отчетности для ведения бухгалтерского и статистического учета</t>
    </r>
  </si>
  <si>
    <t>4.</t>
  </si>
  <si>
    <r>
      <t xml:space="preserve">Дератизация подвального помещения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1 раз в 6 месяцев выполняется специализированной организацией по договору</t>
    </r>
  </si>
  <si>
    <t>3.3.</t>
  </si>
  <si>
    <t>благоустройство (цветники, ограждения)</t>
  </si>
  <si>
    <t>материалы, инвентарь, спецодежда</t>
  </si>
  <si>
    <t>заработная плата дворника</t>
  </si>
  <si>
    <t>Содержание дворовой территории (согласно регламента по договору)</t>
  </si>
  <si>
    <t xml:space="preserve">3.2. </t>
  </si>
  <si>
    <t>заработная плата технички</t>
  </si>
  <si>
    <t>Содержание лестничных клеток (согласно регламента по договору)</t>
  </si>
  <si>
    <t xml:space="preserve">3.1. </t>
  </si>
  <si>
    <t>Расходы связанные с санитарным содержанием мест общего пользования и придомовой территории</t>
  </si>
  <si>
    <r>
      <t xml:space="preserve">Аварийно-ремонтное обслуживание и выполнение заявок населения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  </r>
  </si>
  <si>
    <t xml:space="preserve">2. </t>
  </si>
  <si>
    <t>Материалы/услуги:</t>
  </si>
  <si>
    <t>1.2.</t>
  </si>
  <si>
    <t>Заработная плата слесарей-сантехников, электриков, плотников, электрогазосварщиков, кровельщиков</t>
  </si>
  <si>
    <t>1.1.</t>
  </si>
  <si>
    <r>
      <t xml:space="preserve">Техническое обслуживание общих коммуникаций, технических устройств, конструктивных элементов, материалы                                                                          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Поддержание в исправном состоянии инженерных сетей, обеспечение их готовности для предоставления коммунальных услуг, устранение выявленных дефектов, подговка общего имущества к сезонной эксплуатации</t>
    </r>
  </si>
  <si>
    <t>1.</t>
  </si>
  <si>
    <t>Раздел 1. Текущее содержание и ремонт общего имущества многоквартирного дома</t>
  </si>
  <si>
    <t>Размер платы на 1м2 в месяц,без НДС</t>
  </si>
  <si>
    <t xml:space="preserve">Годовой размер платы, без НДС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</si>
  <si>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Обслуживаемая площадь                            16293,30 м2</t>
  </si>
  <si>
    <t>Адрес                                                             Березовая, стр.4</t>
  </si>
  <si>
    <t>Перечень услуг и работ по содержанию общего имущества                                                                                                                                                                                                                       в многоквартирном доме за 2011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</si>
</sst>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2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42" fillId="0" borderId="0" xfId="0" applyFont="1" applyAlignment="1" applyProtection="1">
      <alignment vertical="center"/>
      <protection hidden="1"/>
    </xf>
    <xf numFmtId="4" fontId="42" fillId="0" borderId="0" xfId="0" applyNumberFormat="1" applyFont="1" applyAlignment="1" applyProtection="1">
      <alignment horizontal="center" vertical="center" wrapText="1"/>
      <protection hidden="1"/>
    </xf>
    <xf numFmtId="4" fontId="42" fillId="0" borderId="0" xfId="0" applyNumberFormat="1" applyFont="1" applyFill="1" applyAlignment="1" applyProtection="1">
      <alignment horizontal="center" vertical="center" wrapText="1"/>
      <protection hidden="1"/>
    </xf>
    <xf numFmtId="0" fontId="42" fillId="0" borderId="0" xfId="0" applyFont="1" applyAlignment="1" applyProtection="1">
      <alignment vertical="center" wrapText="1"/>
      <protection hidden="1"/>
    </xf>
    <xf numFmtId="0" fontId="42" fillId="0" borderId="0" xfId="0" applyFont="1" applyAlignment="1" applyProtection="1">
      <alignment horizontal="center" vertical="center"/>
      <protection hidden="1"/>
    </xf>
    <xf numFmtId="0" fontId="43" fillId="0" borderId="0" xfId="0" applyFont="1" applyFill="1" applyAlignment="1" applyProtection="1">
      <alignment vertical="center"/>
      <protection hidden="1"/>
    </xf>
    <xf numFmtId="4" fontId="42" fillId="0" borderId="0" xfId="0" applyNumberFormat="1" applyFont="1" applyFill="1" applyAlignment="1" applyProtection="1">
      <alignment horizontal="left" vertical="center" wrapText="1"/>
      <protection hidden="1"/>
    </xf>
    <xf numFmtId="0" fontId="42" fillId="0" borderId="0" xfId="0" applyFont="1" applyFill="1" applyAlignment="1" applyProtection="1">
      <alignment vertical="center" wrapText="1"/>
      <protection hidden="1"/>
    </xf>
    <xf numFmtId="4" fontId="43" fillId="0" borderId="0" xfId="0" applyNumberFormat="1" applyFont="1" applyFill="1" applyAlignment="1" applyProtection="1">
      <alignment horizontal="left" vertical="center" wrapText="1"/>
      <protection hidden="1"/>
    </xf>
    <xf numFmtId="0" fontId="43" fillId="0" borderId="0" xfId="0" applyFont="1" applyFill="1" applyAlignment="1" applyProtection="1">
      <alignment vertical="center" wrapText="1"/>
      <protection hidden="1"/>
    </xf>
    <xf numFmtId="0" fontId="43" fillId="0" borderId="0" xfId="0" applyFont="1" applyAlignment="1" applyProtection="1">
      <alignment horizontal="left" vertical="center"/>
      <protection hidden="1"/>
    </xf>
    <xf numFmtId="4" fontId="43" fillId="0" borderId="0" xfId="0" applyNumberFormat="1" applyFont="1" applyFill="1" applyAlignment="1" applyProtection="1">
      <alignment horizontal="center" vertical="center" wrapText="1"/>
      <protection hidden="1"/>
    </xf>
    <xf numFmtId="0" fontId="43" fillId="0" borderId="0" xfId="0" applyFont="1" applyAlignment="1" applyProtection="1">
      <alignment horizontal="center" vertical="center" wrapText="1"/>
      <protection hidden="1"/>
    </xf>
    <xf numFmtId="0" fontId="43" fillId="0" borderId="0" xfId="0" applyFont="1" applyFill="1" applyAlignment="1" applyProtection="1">
      <alignment horizontal="left" vertical="center"/>
      <protection hidden="1"/>
    </xf>
    <xf numFmtId="0" fontId="42" fillId="0" borderId="0" xfId="0" applyFont="1" applyBorder="1" applyAlignment="1" applyProtection="1">
      <alignment vertical="center"/>
      <protection hidden="1"/>
    </xf>
    <xf numFmtId="4" fontId="44" fillId="0" borderId="0" xfId="0" applyNumberFormat="1" applyFont="1" applyFill="1" applyBorder="1" applyAlignment="1" applyProtection="1">
      <alignment horizontal="center" vertical="center" wrapText="1"/>
      <protection hidden="1"/>
    </xf>
    <xf numFmtId="4" fontId="44" fillId="0" borderId="0" xfId="0" applyNumberFormat="1" applyFont="1" applyBorder="1" applyAlignment="1" applyProtection="1">
      <alignment horizontal="center" vertical="center" wrapText="1"/>
      <protection hidden="1"/>
    </xf>
    <xf numFmtId="0" fontId="44" fillId="0" borderId="0" xfId="0" applyFont="1" applyBorder="1" applyAlignment="1" applyProtection="1">
      <alignment vertical="center" wrapText="1"/>
      <protection hidden="1"/>
    </xf>
    <xf numFmtId="0" fontId="43" fillId="0" borderId="0" xfId="0" applyFont="1" applyBorder="1" applyAlignment="1" applyProtection="1">
      <alignment horizontal="left" vertical="center"/>
      <protection hidden="1"/>
    </xf>
    <xf numFmtId="0" fontId="42" fillId="0" borderId="10" xfId="0" applyFont="1" applyFill="1" applyBorder="1" applyAlignment="1" applyProtection="1">
      <alignment vertical="center"/>
      <protection hidden="1"/>
    </xf>
    <xf numFmtId="4" fontId="4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2" fillId="0" borderId="10" xfId="0" applyFont="1" applyFill="1" applyBorder="1" applyAlignment="1" applyProtection="1">
      <alignment vertical="center" wrapText="1"/>
      <protection hidden="1"/>
    </xf>
    <xf numFmtId="0" fontId="42" fillId="0" borderId="10" xfId="0" applyFont="1" applyFill="1" applyBorder="1" applyAlignment="1" applyProtection="1">
      <alignment horizontal="center" vertical="center"/>
      <protection hidden="1"/>
    </xf>
    <xf numFmtId="4" fontId="4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4" fillId="0" borderId="10" xfId="0" applyFont="1" applyFill="1" applyBorder="1" applyAlignment="1" applyProtection="1">
      <alignment horizontal="center" vertical="center" wrapText="1"/>
      <protection hidden="1"/>
    </xf>
    <xf numFmtId="0" fontId="42" fillId="0" borderId="11" xfId="0" applyFont="1" applyBorder="1" applyAlignment="1" applyProtection="1">
      <alignment vertical="center"/>
      <protection hidden="1"/>
    </xf>
    <xf numFmtId="0" fontId="42" fillId="0" borderId="12" xfId="0" applyFont="1" applyBorder="1" applyAlignment="1" applyProtection="1">
      <alignment vertical="center"/>
      <protection hidden="1"/>
    </xf>
    <xf numFmtId="4" fontId="45" fillId="0" borderId="10" xfId="0" applyNumberFormat="1" applyFont="1" applyBorder="1" applyAlignment="1" applyProtection="1">
      <alignment horizontal="center" vertical="center" wrapText="1"/>
      <protection hidden="1"/>
    </xf>
    <xf numFmtId="4" fontId="4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4" fillId="0" borderId="10" xfId="0" applyFont="1" applyFill="1" applyBorder="1" applyAlignment="1" applyProtection="1">
      <alignment vertical="center" wrapText="1"/>
      <protection hidden="1"/>
    </xf>
    <xf numFmtId="0" fontId="44" fillId="0" borderId="10" xfId="0" applyFont="1" applyBorder="1" applyAlignment="1" applyProtection="1">
      <alignment horizontal="center" vertical="center"/>
      <protection hidden="1"/>
    </xf>
    <xf numFmtId="4" fontId="42" fillId="0" borderId="10" xfId="0" applyNumberFormat="1" applyFont="1" applyBorder="1" applyAlignment="1" applyProtection="1">
      <alignment horizontal="center" vertical="center" wrapText="1"/>
      <protection hidden="1"/>
    </xf>
    <xf numFmtId="0" fontId="44" fillId="0" borderId="10" xfId="0" applyFont="1" applyBorder="1" applyAlignment="1" applyProtection="1">
      <alignment horizontal="center" vertical="center"/>
      <protection hidden="1"/>
    </xf>
    <xf numFmtId="0" fontId="44" fillId="0" borderId="10" xfId="0" applyFont="1" applyFill="1" applyBorder="1" applyAlignment="1" applyProtection="1">
      <alignment horizontal="center" vertical="center"/>
      <protection hidden="1"/>
    </xf>
    <xf numFmtId="0" fontId="42" fillId="0" borderId="10" xfId="0" applyFont="1" applyBorder="1" applyAlignment="1" applyProtection="1">
      <alignment horizontal="center" vertical="center" wrapText="1"/>
      <protection hidden="1"/>
    </xf>
    <xf numFmtId="49" fontId="42" fillId="0" borderId="10" xfId="0" applyNumberFormat="1" applyFont="1" applyBorder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vertical="center"/>
      <protection hidden="1"/>
    </xf>
    <xf numFmtId="0" fontId="42" fillId="0" borderId="13" xfId="0" applyFont="1" applyBorder="1" applyAlignment="1" applyProtection="1">
      <alignment horizontal="center" vertical="center"/>
      <protection hidden="1"/>
    </xf>
    <xf numFmtId="2" fontId="42" fillId="0" borderId="13" xfId="0" applyNumberFormat="1" applyFont="1" applyBorder="1" applyAlignment="1" applyProtection="1">
      <alignment horizontal="center" vertical="center"/>
      <protection hidden="1"/>
    </xf>
    <xf numFmtId="4" fontId="44" fillId="0" borderId="10" xfId="0" applyNumberFormat="1" applyFont="1" applyBorder="1" applyAlignment="1" applyProtection="1">
      <alignment horizontal="center" vertical="center" wrapText="1"/>
      <protection hidden="1"/>
    </xf>
    <xf numFmtId="0" fontId="44" fillId="0" borderId="10" xfId="0" applyFont="1" applyBorder="1" applyAlignment="1" applyProtection="1">
      <alignment horizontal="left" vertical="center"/>
      <protection hidden="1"/>
    </xf>
    <xf numFmtId="0" fontId="42" fillId="0" borderId="14" xfId="0" applyFont="1" applyBorder="1" applyAlignment="1" applyProtection="1">
      <alignment horizontal="center" vertical="center"/>
      <protection hidden="1"/>
    </xf>
    <xf numFmtId="2" fontId="42" fillId="0" borderId="14" xfId="0" applyNumberFormat="1" applyFont="1" applyBorder="1" applyAlignment="1" applyProtection="1">
      <alignment horizontal="center" vertical="center"/>
      <protection hidden="1"/>
    </xf>
    <xf numFmtId="0" fontId="42" fillId="0" borderId="15" xfId="0" applyFont="1" applyBorder="1" applyAlignment="1" applyProtection="1">
      <alignment horizontal="center" vertical="center"/>
      <protection hidden="1"/>
    </xf>
    <xf numFmtId="2" fontId="42" fillId="0" borderId="15" xfId="0" applyNumberFormat="1" applyFont="1" applyBorder="1" applyAlignment="1" applyProtection="1">
      <alignment horizontal="center" vertical="center"/>
      <protection hidden="1"/>
    </xf>
    <xf numFmtId="49" fontId="44" fillId="0" borderId="10" xfId="0" applyNumberFormat="1" applyFont="1" applyBorder="1" applyAlignment="1" applyProtection="1">
      <alignment horizontal="left" vertical="center"/>
      <protection hidden="1"/>
    </xf>
    <xf numFmtId="0" fontId="42" fillId="0" borderId="14" xfId="0" applyFont="1" applyBorder="1" applyAlignment="1" applyProtection="1">
      <alignment vertical="center"/>
      <protection hidden="1"/>
    </xf>
    <xf numFmtId="0" fontId="44" fillId="0" borderId="10" xfId="0" applyFont="1" applyBorder="1" applyAlignment="1" applyProtection="1">
      <alignment vertical="center" wrapText="1"/>
      <protection hidden="1"/>
    </xf>
    <xf numFmtId="2" fontId="42" fillId="0" borderId="10" xfId="0" applyNumberFormat="1" applyFont="1" applyBorder="1" applyAlignment="1" applyProtection="1">
      <alignment horizontal="center" vertical="center"/>
      <protection hidden="1"/>
    </xf>
    <xf numFmtId="0" fontId="44" fillId="0" borderId="11" xfId="0" applyFont="1" applyBorder="1" applyAlignment="1" applyProtection="1">
      <alignment vertical="center"/>
      <protection hidden="1"/>
    </xf>
    <xf numFmtId="0" fontId="44" fillId="0" borderId="14" xfId="0" applyFont="1" applyBorder="1" applyAlignment="1" applyProtection="1">
      <alignment vertical="center"/>
      <protection hidden="1"/>
    </xf>
    <xf numFmtId="0" fontId="42" fillId="0" borderId="10" xfId="0" applyFont="1" applyBorder="1" applyAlignment="1" applyProtection="1">
      <alignment vertical="center" wrapText="1"/>
      <protection hidden="1"/>
    </xf>
    <xf numFmtId="0" fontId="42" fillId="0" borderId="10" xfId="0" applyFont="1" applyBorder="1" applyAlignment="1" applyProtection="1">
      <alignment vertical="center"/>
      <protection hidden="1"/>
    </xf>
    <xf numFmtId="16" fontId="42" fillId="0" borderId="10" xfId="0" applyNumberFormat="1" applyFont="1" applyBorder="1" applyAlignment="1" applyProtection="1">
      <alignment vertical="center" wrapText="1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44" fillId="0" borderId="10" xfId="0" applyFont="1" applyBorder="1" applyAlignment="1" applyProtection="1">
      <alignment horizontal="left" vertical="center" wrapText="1"/>
      <protection hidden="1"/>
    </xf>
    <xf numFmtId="0" fontId="42" fillId="0" borderId="10" xfId="0" applyFont="1" applyBorder="1" applyAlignment="1" applyProtection="1">
      <alignment horizontal="left" vertical="center" wrapText="1"/>
      <protection hidden="1"/>
    </xf>
    <xf numFmtId="0" fontId="42" fillId="0" borderId="10" xfId="0" applyFont="1" applyBorder="1" applyAlignment="1" applyProtection="1">
      <alignment horizontal="center" vertical="center"/>
      <protection hidden="1"/>
    </xf>
    <xf numFmtId="4" fontId="2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2" fillId="0" borderId="15" xfId="0" applyFont="1" applyBorder="1" applyAlignment="1" applyProtection="1">
      <alignment vertical="center"/>
      <protection hidden="1"/>
    </xf>
    <xf numFmtId="0" fontId="43" fillId="0" borderId="0" xfId="0" applyFont="1" applyAlignment="1" applyProtection="1">
      <alignment vertical="center" wrapText="1"/>
      <protection hidden="1"/>
    </xf>
    <xf numFmtId="4" fontId="43" fillId="0" borderId="0" xfId="0" applyNumberFormat="1" applyFont="1" applyAlignment="1" applyProtection="1">
      <alignment horizontal="center" vertical="center" wrapText="1"/>
      <protection hidden="1"/>
    </xf>
    <xf numFmtId="0" fontId="43" fillId="0" borderId="0" xfId="0" applyFont="1" applyAlignment="1" applyProtection="1">
      <alignment horizontal="left" vertical="center" wrapText="1"/>
      <protection hidden="1"/>
    </xf>
    <xf numFmtId="0" fontId="46" fillId="0" borderId="0" xfId="0" applyFont="1" applyAlignment="1" applyProtection="1">
      <alignment horizontal="center" vertical="center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F45"/>
  <sheetViews>
    <sheetView tabSelected="1" view="pageBreakPreview" zoomScale="84" zoomScaleNormal="86" zoomScaleSheetLayoutView="84" zoomScalePageLayoutView="0" workbookViewId="0" topLeftCell="A1">
      <selection activeCell="B4" sqref="B4"/>
    </sheetView>
  </sheetViews>
  <sheetFormatPr defaultColWidth="9.140625" defaultRowHeight="15"/>
  <cols>
    <col min="1" max="1" width="4.57421875" style="5" customWidth="1"/>
    <col min="2" max="2" width="98.421875" style="4" customWidth="1"/>
    <col min="3" max="3" width="17.7109375" style="3" customWidth="1"/>
    <col min="4" max="4" width="16.00390625" style="2" customWidth="1"/>
    <col min="5" max="5" width="16.421875" style="1" customWidth="1"/>
    <col min="6" max="6" width="16.57421875" style="1" customWidth="1"/>
    <col min="7" max="7" width="11.57421875" style="1" bestFit="1" customWidth="1"/>
    <col min="8" max="16384" width="9.140625" style="1" customWidth="1"/>
  </cols>
  <sheetData>
    <row r="1" spans="1:6" ht="70.5" customHeight="1">
      <c r="A1" s="64" t="s">
        <v>63</v>
      </c>
      <c r="B1" s="64"/>
      <c r="C1" s="64"/>
      <c r="D1" s="64"/>
      <c r="E1" s="64"/>
      <c r="F1" s="64"/>
    </row>
    <row r="2" spans="1:4" s="61" customFormat="1" ht="18.75" customHeight="1">
      <c r="A2" s="63" t="s">
        <v>62</v>
      </c>
      <c r="B2" s="63"/>
      <c r="C2" s="12"/>
      <c r="D2" s="62"/>
    </row>
    <row r="3" spans="1:4" s="61" customFormat="1" ht="18.75" customHeight="1">
      <c r="A3" s="63" t="s">
        <v>61</v>
      </c>
      <c r="B3" s="63"/>
      <c r="C3" s="12"/>
      <c r="D3" s="62"/>
    </row>
    <row r="5" spans="1:6" s="4" customFormat="1" ht="47.25">
      <c r="A5" s="35" t="s">
        <v>17</v>
      </c>
      <c r="B5" s="35" t="s">
        <v>16</v>
      </c>
      <c r="C5" s="21" t="s">
        <v>60</v>
      </c>
      <c r="D5" s="32" t="s">
        <v>59</v>
      </c>
      <c r="E5" s="34" t="s">
        <v>13</v>
      </c>
      <c r="F5" s="34" t="s">
        <v>12</v>
      </c>
    </row>
    <row r="6" spans="1:6" ht="15.75">
      <c r="A6" s="33" t="s">
        <v>58</v>
      </c>
      <c r="B6" s="33"/>
      <c r="C6" s="24"/>
      <c r="D6" s="40"/>
      <c r="E6" s="60"/>
      <c r="F6" s="26"/>
    </row>
    <row r="7" spans="1:6" ht="57">
      <c r="A7" s="31" t="s">
        <v>57</v>
      </c>
      <c r="B7" s="56" t="s">
        <v>56</v>
      </c>
      <c r="C7" s="21">
        <f>C8+C9</f>
        <v>671609.6304804</v>
      </c>
      <c r="D7" s="59">
        <f>D9+D8</f>
        <v>3.434999</v>
      </c>
      <c r="E7" s="47"/>
      <c r="F7" s="26"/>
    </row>
    <row r="8" spans="1:6" ht="31.5" hidden="1">
      <c r="A8" s="58" t="s">
        <v>55</v>
      </c>
      <c r="B8" s="52" t="s">
        <v>54</v>
      </c>
      <c r="C8" s="21">
        <f>16293.3*D8*12</f>
        <v>490754.196</v>
      </c>
      <c r="D8" s="32">
        <v>2.51</v>
      </c>
      <c r="E8" s="47"/>
      <c r="F8" s="26"/>
    </row>
    <row r="9" spans="1:6" ht="15.75" hidden="1">
      <c r="A9" s="58" t="s">
        <v>53</v>
      </c>
      <c r="B9" s="57" t="s">
        <v>52</v>
      </c>
      <c r="C9" s="21">
        <f>16293.3*D9*12</f>
        <v>180855.4344804</v>
      </c>
      <c r="D9" s="32">
        <v>0.924999</v>
      </c>
      <c r="E9" s="47"/>
      <c r="F9" s="26"/>
    </row>
    <row r="10" spans="1:6" ht="41.25">
      <c r="A10" s="31" t="s">
        <v>51</v>
      </c>
      <c r="B10" s="56" t="s">
        <v>50</v>
      </c>
      <c r="C10" s="21">
        <f>16293.3*D10*12</f>
        <v>279593.028</v>
      </c>
      <c r="D10" s="32">
        <v>1.43</v>
      </c>
      <c r="E10" s="47"/>
      <c r="F10" s="26"/>
    </row>
    <row r="11" spans="1:6" ht="31.5">
      <c r="A11" s="31" t="s">
        <v>10</v>
      </c>
      <c r="B11" s="55" t="s">
        <v>49</v>
      </c>
      <c r="C11" s="21"/>
      <c r="D11" s="32"/>
      <c r="E11" s="47"/>
      <c r="F11" s="26"/>
    </row>
    <row r="12" spans="1:6" ht="15.75">
      <c r="A12" s="53" t="s">
        <v>48</v>
      </c>
      <c r="B12" s="52" t="s">
        <v>47</v>
      </c>
      <c r="C12" s="21">
        <f>C13+C14</f>
        <v>152505.288</v>
      </c>
      <c r="D12" s="21">
        <f>D13+D14</f>
        <v>0.78</v>
      </c>
      <c r="E12" s="47"/>
      <c r="F12" s="26"/>
    </row>
    <row r="13" spans="1:6" ht="25.5" customHeight="1" hidden="1">
      <c r="A13" s="53"/>
      <c r="B13" s="52" t="s">
        <v>46</v>
      </c>
      <c r="C13" s="21">
        <f>16293.3*D13*12</f>
        <v>144684.504</v>
      </c>
      <c r="D13" s="21">
        <v>0.74</v>
      </c>
      <c r="E13" s="47"/>
      <c r="F13" s="26"/>
    </row>
    <row r="14" spans="1:6" ht="25.5" customHeight="1" hidden="1">
      <c r="A14" s="53"/>
      <c r="B14" s="52" t="s">
        <v>42</v>
      </c>
      <c r="C14" s="21">
        <f>16293.3*D14*12</f>
        <v>7820.784</v>
      </c>
      <c r="D14" s="32">
        <v>0.04</v>
      </c>
      <c r="E14" s="47"/>
      <c r="F14" s="26"/>
    </row>
    <row r="15" spans="1:6" ht="15.75">
      <c r="A15" s="53" t="s">
        <v>45</v>
      </c>
      <c r="B15" s="54" t="s">
        <v>44</v>
      </c>
      <c r="C15" s="21">
        <f>C16+C17+C18</f>
        <v>228757.93200000003</v>
      </c>
      <c r="D15" s="21">
        <f>D16+D17+D18</f>
        <v>1.1700000000000002</v>
      </c>
      <c r="E15" s="47"/>
      <c r="F15" s="26"/>
    </row>
    <row r="16" spans="1:6" ht="15.75" hidden="1">
      <c r="A16" s="53"/>
      <c r="B16" s="52" t="s">
        <v>43</v>
      </c>
      <c r="C16" s="21">
        <f>16293.3*D16*12</f>
        <v>205295.58000000002</v>
      </c>
      <c r="D16" s="32">
        <v>1.05</v>
      </c>
      <c r="E16" s="47"/>
      <c r="F16" s="26"/>
    </row>
    <row r="17" spans="1:6" ht="24" customHeight="1" hidden="1">
      <c r="A17" s="53"/>
      <c r="B17" s="52" t="s">
        <v>42</v>
      </c>
      <c r="C17" s="21">
        <f>16293.3*D17*12</f>
        <v>11731.176</v>
      </c>
      <c r="D17" s="21">
        <v>0.06</v>
      </c>
      <c r="E17" s="47"/>
      <c r="F17" s="26"/>
    </row>
    <row r="18" spans="1:6" ht="24" customHeight="1" hidden="1">
      <c r="A18" s="53"/>
      <c r="B18" s="52" t="s">
        <v>41</v>
      </c>
      <c r="C18" s="21">
        <f>16293.3*D18*12</f>
        <v>11731.176</v>
      </c>
      <c r="D18" s="21">
        <v>0.06</v>
      </c>
      <c r="E18" s="47"/>
      <c r="F18" s="26"/>
    </row>
    <row r="19" spans="1:6" ht="33.75" customHeight="1">
      <c r="A19" s="53" t="s">
        <v>40</v>
      </c>
      <c r="B19" s="52" t="s">
        <v>39</v>
      </c>
      <c r="C19" s="21">
        <f>16293.3*D19*12</f>
        <v>9775.98</v>
      </c>
      <c r="D19" s="21">
        <v>0.05</v>
      </c>
      <c r="E19" s="47"/>
      <c r="F19" s="26"/>
    </row>
    <row r="20" spans="1:6" ht="119.25" customHeight="1">
      <c r="A20" s="31" t="s">
        <v>38</v>
      </c>
      <c r="B20" s="48" t="s">
        <v>37</v>
      </c>
      <c r="C20" s="21">
        <f>16293.3*D20*12</f>
        <v>770347.2239999999</v>
      </c>
      <c r="D20" s="32">
        <v>3.94</v>
      </c>
      <c r="E20" s="47"/>
      <c r="F20" s="26"/>
    </row>
    <row r="21" spans="1:6" ht="24" customHeight="1">
      <c r="A21" s="31" t="s">
        <v>36</v>
      </c>
      <c r="B21" s="48" t="s">
        <v>35</v>
      </c>
      <c r="C21" s="21">
        <f>16293.3*D21*12</f>
        <v>17596.764</v>
      </c>
      <c r="D21" s="32">
        <v>0.09</v>
      </c>
      <c r="E21" s="47"/>
      <c r="F21" s="26"/>
    </row>
    <row r="22" spans="1:6" ht="34.5" customHeight="1">
      <c r="A22" s="31" t="s">
        <v>34</v>
      </c>
      <c r="B22" s="48" t="s">
        <v>33</v>
      </c>
      <c r="C22" s="21">
        <f>16293.3*D22*12</f>
        <v>91894.212</v>
      </c>
      <c r="D22" s="32">
        <v>0.47</v>
      </c>
      <c r="E22" s="47"/>
      <c r="F22" s="26"/>
    </row>
    <row r="23" spans="1:6" s="37" customFormat="1" ht="30.75" customHeight="1">
      <c r="A23" s="31" t="s">
        <v>32</v>
      </c>
      <c r="B23" s="48" t="s">
        <v>31</v>
      </c>
      <c r="C23" s="21">
        <f>16293.3*D23*12</f>
        <v>78207.84</v>
      </c>
      <c r="D23" s="32">
        <v>0.4</v>
      </c>
      <c r="E23" s="51"/>
      <c r="F23" s="50"/>
    </row>
    <row r="24" spans="1:6" ht="28.5">
      <c r="A24" s="31" t="s">
        <v>30</v>
      </c>
      <c r="B24" s="48" t="s">
        <v>29</v>
      </c>
      <c r="C24" s="21">
        <f>16293.3*D24*12</f>
        <v>107535.78</v>
      </c>
      <c r="D24" s="32">
        <v>0.55</v>
      </c>
      <c r="E24" s="47"/>
      <c r="F24" s="26"/>
    </row>
    <row r="25" spans="1:6" ht="21.75" customHeight="1">
      <c r="A25" s="31" t="s">
        <v>28</v>
      </c>
      <c r="B25" s="48" t="s">
        <v>27</v>
      </c>
      <c r="C25" s="21">
        <f>(C8+C13+C16+C24+C20+C10)*34.2%</f>
        <v>683387.926704</v>
      </c>
      <c r="D25" s="49">
        <f>C25/12/16293.3</f>
        <v>3.49524</v>
      </c>
      <c r="E25" s="47"/>
      <c r="F25" s="26"/>
    </row>
    <row r="26" spans="1:6" ht="24" customHeight="1">
      <c r="A26" s="31" t="s">
        <v>26</v>
      </c>
      <c r="B26" s="48" t="s">
        <v>25</v>
      </c>
      <c r="C26" s="21">
        <f>16293.3*D26*12</f>
        <v>154560.58025922003</v>
      </c>
      <c r="D26" s="32">
        <f>(D7+D10+D12+D15+D19+D20+D21+D22+D23+D24+D25)*5%</f>
        <v>0.7905119500000002</v>
      </c>
      <c r="E26" s="47"/>
      <c r="F26" s="26"/>
    </row>
    <row r="27" spans="1:6" ht="28.5">
      <c r="A27" s="31" t="s">
        <v>24</v>
      </c>
      <c r="B27" s="48" t="s">
        <v>23</v>
      </c>
      <c r="C27" s="21">
        <f>16293.3*D27*12</f>
        <v>162281.26799999998</v>
      </c>
      <c r="D27" s="32">
        <v>0.83</v>
      </c>
      <c r="E27" s="47"/>
      <c r="F27" s="26"/>
    </row>
    <row r="28" spans="1:6" ht="41.25">
      <c r="A28" s="31" t="s">
        <v>22</v>
      </c>
      <c r="B28" s="30" t="s">
        <v>21</v>
      </c>
      <c r="C28" s="21">
        <f>16293.3*D28*12</f>
        <v>226802.73599999998</v>
      </c>
      <c r="D28" s="21">
        <v>1.16</v>
      </c>
      <c r="E28" s="47"/>
      <c r="F28" s="26"/>
    </row>
    <row r="29" spans="1:6" ht="15.75">
      <c r="A29" s="46" t="s">
        <v>20</v>
      </c>
      <c r="B29" s="46"/>
      <c r="C29" s="24">
        <f>C7+C10+C12+C15+C19+C20+C21+C22+C23+C24+C25+C26+C27+C28</f>
        <v>3634856.18944362</v>
      </c>
      <c r="D29" s="24">
        <f>D7+D10+D12+D15+D19+D20+D21+D22+D23+D24+D25+D26+D27+D28</f>
        <v>18.59075095</v>
      </c>
      <c r="E29" s="45"/>
      <c r="F29" s="44"/>
    </row>
    <row r="30" spans="1:6" ht="15.75">
      <c r="A30" s="41" t="s">
        <v>19</v>
      </c>
      <c r="B30" s="41"/>
      <c r="C30" s="24">
        <f>16293.3*D30*12</f>
        <v>654274.1140998516</v>
      </c>
      <c r="D30" s="40">
        <f>D29*1.18-D29</f>
        <v>3.3463351709999998</v>
      </c>
      <c r="E30" s="43"/>
      <c r="F30" s="42"/>
    </row>
    <row r="31" spans="1:6" s="37" customFormat="1" ht="15.75">
      <c r="A31" s="41" t="s">
        <v>18</v>
      </c>
      <c r="B31" s="41"/>
      <c r="C31" s="24">
        <f>SUM(C29:C30)</f>
        <v>4289130.303543472</v>
      </c>
      <c r="D31" s="40">
        <f>SUM(D29:D30)</f>
        <v>21.937086121</v>
      </c>
      <c r="E31" s="39"/>
      <c r="F31" s="38"/>
    </row>
    <row r="32" spans="1:6" ht="58.5" customHeight="1">
      <c r="A32" s="36" t="s">
        <v>17</v>
      </c>
      <c r="B32" s="35" t="s">
        <v>16</v>
      </c>
      <c r="C32" s="21" t="s">
        <v>15</v>
      </c>
      <c r="D32" s="32" t="s">
        <v>14</v>
      </c>
      <c r="E32" s="34" t="s">
        <v>13</v>
      </c>
      <c r="F32" s="34" t="s">
        <v>12</v>
      </c>
    </row>
    <row r="33" spans="1:6" ht="15.75">
      <c r="A33" s="33" t="s">
        <v>11</v>
      </c>
      <c r="B33" s="33"/>
      <c r="C33" s="21"/>
      <c r="D33" s="32"/>
      <c r="E33" s="27"/>
      <c r="F33" s="26"/>
    </row>
    <row r="34" spans="1:6" ht="41.25">
      <c r="A34" s="31" t="s">
        <v>10</v>
      </c>
      <c r="B34" s="30" t="s">
        <v>9</v>
      </c>
      <c r="C34" s="29"/>
      <c r="D34" s="28"/>
      <c r="E34" s="27"/>
      <c r="F34" s="26"/>
    </row>
    <row r="35" spans="1:6" ht="15.75">
      <c r="A35" s="23"/>
      <c r="B35" s="25" t="s">
        <v>8</v>
      </c>
      <c r="C35" s="24"/>
      <c r="D35" s="24"/>
      <c r="E35" s="20"/>
      <c r="F35" s="20"/>
    </row>
    <row r="36" spans="1:6" ht="31.5">
      <c r="A36" s="23"/>
      <c r="B36" s="22" t="s">
        <v>7</v>
      </c>
      <c r="C36" s="21"/>
      <c r="D36" s="21">
        <v>1</v>
      </c>
      <c r="E36" s="20"/>
      <c r="F36" s="20"/>
    </row>
    <row r="37" spans="1:6" ht="18.75">
      <c r="A37" s="19"/>
      <c r="B37" s="18"/>
      <c r="C37" s="17"/>
      <c r="D37" s="16"/>
      <c r="E37" s="15"/>
      <c r="F37" s="15"/>
    </row>
    <row r="38" ht="15.75">
      <c r="B38" s="1"/>
    </row>
    <row r="39" spans="1:6" ht="18.75" customHeight="1">
      <c r="A39" s="11"/>
      <c r="B39" s="14" t="s">
        <v>6</v>
      </c>
      <c r="C39" s="9" t="s">
        <v>5</v>
      </c>
      <c r="D39" s="9"/>
      <c r="E39" s="9"/>
      <c r="F39" s="6"/>
    </row>
    <row r="40" spans="1:6" ht="18.75">
      <c r="A40" s="11"/>
      <c r="B40" s="14"/>
      <c r="C40" s="12"/>
      <c r="D40" s="12"/>
      <c r="E40" s="6"/>
      <c r="F40" s="6"/>
    </row>
    <row r="41" spans="1:6" ht="18.75">
      <c r="A41" s="13"/>
      <c r="B41" s="10"/>
      <c r="C41" s="12"/>
      <c r="D41" s="12"/>
      <c r="E41" s="6"/>
      <c r="F41" s="6"/>
    </row>
    <row r="42" spans="1:6" ht="18.75" customHeight="1">
      <c r="A42" s="11"/>
      <c r="B42" s="10" t="s">
        <v>4</v>
      </c>
      <c r="C42" s="9" t="s">
        <v>3</v>
      </c>
      <c r="D42" s="9"/>
      <c r="E42" s="9"/>
      <c r="F42" s="9"/>
    </row>
    <row r="43" spans="2:6" ht="18.75" customHeight="1">
      <c r="B43" s="8" t="s">
        <v>2</v>
      </c>
      <c r="C43" s="7" t="s">
        <v>1</v>
      </c>
      <c r="D43" s="7"/>
      <c r="E43" s="6" t="s">
        <v>0</v>
      </c>
      <c r="F43" s="6"/>
    </row>
    <row r="44" spans="2:3" ht="15.75">
      <c r="B44" s="1"/>
      <c r="C44" s="1"/>
    </row>
    <row r="45" spans="2:3" ht="15.75">
      <c r="B45" s="1"/>
      <c r="C45" s="1"/>
    </row>
  </sheetData>
  <sheetProtection password="ED33" sheet="1" objects="1" scenarios="1"/>
  <mergeCells count="13">
    <mergeCell ref="F29:F31"/>
    <mergeCell ref="A30:B30"/>
    <mergeCell ref="A31:B31"/>
    <mergeCell ref="A33:B33"/>
    <mergeCell ref="C39:E39"/>
    <mergeCell ref="C42:F42"/>
    <mergeCell ref="C43:D43"/>
    <mergeCell ref="A1:F1"/>
    <mergeCell ref="A2:B2"/>
    <mergeCell ref="A3:B3"/>
    <mergeCell ref="A6:B6"/>
    <mergeCell ref="A29:B29"/>
    <mergeCell ref="E29:E31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Jullia</dc:creator>
  <cp:keywords/>
  <dc:description/>
  <cp:lastModifiedBy>Jullia</cp:lastModifiedBy>
  <dcterms:created xsi:type="dcterms:W3CDTF">2011-11-17T07:25:28Z</dcterms:created>
  <dcterms:modified xsi:type="dcterms:W3CDTF">2011-11-17T07:26:19Z</dcterms:modified>
  <cp:category/>
  <cp:version/>
  <cp:contentType/>
  <cp:contentStatus/>
</cp:coreProperties>
</file>