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315" windowWidth="17775" windowHeight="9660" activeTab="0"/>
  </bookViews>
  <sheets>
    <sheet name="м-н Горский, 50" sheetId="1" r:id="rId1"/>
  </sheets>
  <definedNames>
    <definedName name="_xlnm.Print_Area" localSheetId="0">'м-н Горский, 50'!$A$1:$F$142</definedName>
  </definedNames>
  <calcPr fullCalcOnLoad="1"/>
</workbook>
</file>

<file path=xl/sharedStrings.xml><?xml version="1.0" encoding="utf-8"?>
<sst xmlns="http://schemas.openxmlformats.org/spreadsheetml/2006/main" count="164" uniqueCount="155">
  <si>
    <t>К.Е.Матросова</t>
  </si>
  <si>
    <t>Экономист</t>
  </si>
  <si>
    <t>С.В.Занина</t>
  </si>
  <si>
    <t>Директор ООО "КЖЭК"Горский"</t>
  </si>
  <si>
    <t>ИТОГО с НДС</t>
  </si>
  <si>
    <t>НДС</t>
  </si>
  <si>
    <t>ИТОГО без НДС</t>
  </si>
  <si>
    <t>Налоги и сборы</t>
  </si>
  <si>
    <t>Рентабельность</t>
  </si>
  <si>
    <t>Итого по иным услугам</t>
  </si>
  <si>
    <t>Расходы на управление</t>
  </si>
  <si>
    <t>3.2.5.</t>
  </si>
  <si>
    <t xml:space="preserve">Автоуслуги по вывозу снега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</si>
  <si>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3.2.4.</t>
  </si>
  <si>
    <t xml:space="preserve">Автоуслуги по очистке территории и по вывозу КГО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</si>
  <si>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3.2.3.</t>
  </si>
  <si>
    <t>Сброс снега с козырьков и парапетов</t>
  </si>
  <si>
    <t>3.2.2.</t>
  </si>
  <si>
    <t>Аварийно-диспетчерское обслуживание</t>
  </si>
  <si>
    <t>3.2.1.</t>
  </si>
  <si>
    <t>Иные услуги</t>
  </si>
  <si>
    <t>3.2.</t>
  </si>
  <si>
    <t>Итого по статье "Текущее содержание"</t>
  </si>
  <si>
    <t>Итого по группам работ: "Техническое обслуживание и текущее содержание (материалы)"</t>
  </si>
  <si>
    <t>Сварочные работы</t>
  </si>
  <si>
    <t>3.1.3.4.</t>
  </si>
  <si>
    <t>Плотницкие работы</t>
  </si>
  <si>
    <t>3.1.3.3.</t>
  </si>
  <si>
    <t>Прочее</t>
  </si>
  <si>
    <t>Прокладка паронитовая Ду80,4шт.</t>
  </si>
  <si>
    <t>Кран шаровый Галлоп вн-вн 3/4" рычаг,2шт.</t>
  </si>
  <si>
    <t>Кран шар. муфт. STC-FARO Ду 20 р.,2шт.</t>
  </si>
  <si>
    <t>Кран шар. муфт. STC-FARO Ду 15 б.,2шт.</t>
  </si>
  <si>
    <t>Слесарно-сантехнические работы</t>
  </si>
  <si>
    <t>3.1.3.2.</t>
  </si>
  <si>
    <t>Фотосенсор LXP-02. 10А</t>
  </si>
  <si>
    <t>Изолента ПВХ в/с синяя</t>
  </si>
  <si>
    <t>Электромонтажные работы</t>
  </si>
  <si>
    <t>3.1.3.1.</t>
  </si>
  <si>
    <t>Текущее содержание (материалы)</t>
  </si>
  <si>
    <t>3.1.3.</t>
  </si>
  <si>
    <t>Оплата труда слесарей-сантехников, электриков, плотников, электрогазосварщиков, кровельщиков</t>
  </si>
  <si>
    <t>3.1.2.1.</t>
  </si>
  <si>
    <t>Профилактический(ремонт,выполняемый в плановом порядке)</t>
  </si>
  <si>
    <t>Непредвиденный(работы, связанные с устранением аварийных ситуаций;работы, выполняемые по заявкам граждан;работы, выявленные при общем(весеннем осмотре)</t>
  </si>
  <si>
    <t>Текущий ремонт:(непредвиденный, профилактический)</t>
  </si>
  <si>
    <t>Подготовка общего имущества дома к сезонной эксплуатации(ограждающих конструкций, подъездов, общих коммуникаций,технических устройств и технических помещений)</t>
  </si>
  <si>
    <t>Приложение №1ППР</t>
  </si>
  <si>
    <t>Электроснабжение</t>
  </si>
  <si>
    <t>Окраска вытяжных шахт, труб</t>
  </si>
  <si>
    <t>Кровля</t>
  </si>
  <si>
    <t>Осмотр оголовков вентиляционных каналов</t>
  </si>
  <si>
    <t>Вентиляция:</t>
  </si>
  <si>
    <t>ППР системы канализации</t>
  </si>
  <si>
    <t>Осмотр системы канализации на герметичность трубопроводов</t>
  </si>
  <si>
    <t>Осмотр системы канализации на соблюдение уклонов</t>
  </si>
  <si>
    <t>Система канализации:</t>
  </si>
  <si>
    <t>ППР системы водоснабжения</t>
  </si>
  <si>
    <t>Проверка узла учета воды</t>
  </si>
  <si>
    <t>Проверка трубопроводов на образавание конденсата</t>
  </si>
  <si>
    <t>Осмотр водопровода холодной воды по шуму и вибрации</t>
  </si>
  <si>
    <t>Осмотр разводящих трубопроводов</t>
  </si>
  <si>
    <t>Осмотр автоматических регуляторов температуры и давления</t>
  </si>
  <si>
    <t>Осмотр запорной арматуры, закрытие и открытие</t>
  </si>
  <si>
    <t>Система водоснабжения:</t>
  </si>
  <si>
    <t>Подготовка системы отопления к зимним условиям эксплуатации</t>
  </si>
  <si>
    <t>Проверка тепловой изоляции</t>
  </si>
  <si>
    <t>Проверка плотности закрытия и смена сальниковых уплотнений регулировочных кранов на нагревательных приборах</t>
  </si>
  <si>
    <t>Снятие задвижек для внутреннего осмотра и ремонта</t>
  </si>
  <si>
    <t>Осмотр насосов, магистральной запорной арматуры,контрольно-измерительной аппаратуры, автоматических устройств</t>
  </si>
  <si>
    <t xml:space="preserve">Контроль температуры и давления теплоносителя </t>
  </si>
  <si>
    <t>Промывка грязевиков</t>
  </si>
  <si>
    <t>Удаление воздуха из системы отопления</t>
  </si>
  <si>
    <t>Осмотр тепловых пунктов</t>
  </si>
  <si>
    <t>Система теплоснабжения:</t>
  </si>
  <si>
    <r>
      <t xml:space="preserve">Техническое обслуживание общих коммуникаций, технических устройств, конструктивных элементов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Поддержание в исправном состоянии инженерных сетей, обеспечение их готовности для предоставления коммунальных услуг, устранение выявленных дефектов, подговка общего имущества к сезонной эксплуатации, технический надзор за состоянием общего имущества жилого дома (общие, плановые, частичные осмотры). Приложение №1</t>
    </r>
  </si>
  <si>
    <t>3.1.2.</t>
  </si>
  <si>
    <t>Итого по группе работ: "Санитарное содержание"</t>
  </si>
  <si>
    <t>Дератизация, дезинсекция</t>
  </si>
  <si>
    <t>3.1.1.3.</t>
  </si>
  <si>
    <t>Благоустройство</t>
  </si>
  <si>
    <t>Инвентарь, материалы,спецодежда</t>
  </si>
  <si>
    <t>Уборка придомовой территории</t>
  </si>
  <si>
    <t>3.1.1.2.</t>
  </si>
  <si>
    <t>Уборка лестничных клеток</t>
  </si>
  <si>
    <t>3.1.1.1.</t>
  </si>
  <si>
    <t>Санитарное содержание</t>
  </si>
  <si>
    <t xml:space="preserve">3.1.1. </t>
  </si>
  <si>
    <t xml:space="preserve">Текущее содержание </t>
  </si>
  <si>
    <t>3.1.</t>
  </si>
  <si>
    <t>Стоимость 1 кв.м.</t>
  </si>
  <si>
    <t>Стоимость, руб.</t>
  </si>
  <si>
    <t>Статья/Работа</t>
  </si>
  <si>
    <t>№ п/п</t>
  </si>
  <si>
    <t>Раздел 3. Использование средств</t>
  </si>
  <si>
    <t>Обслуживание мусоропроводов</t>
  </si>
  <si>
    <t>Электроэнергия МОП</t>
  </si>
  <si>
    <t>Вывоз ТБО</t>
  </si>
  <si>
    <t>Лифт</t>
  </si>
  <si>
    <t>Текущее содержание</t>
  </si>
  <si>
    <t>Задолженность собственников/ бюджета по платежам на конец периода,  руб.</t>
  </si>
  <si>
    <t>Оплачено,  руб.</t>
  </si>
  <si>
    <t>Начислено,  руб.</t>
  </si>
  <si>
    <t>Задолженность собственников/ бюджета по платежам на начало периода,  руб.</t>
  </si>
  <si>
    <t>Статья/источник</t>
  </si>
  <si>
    <t>2. Доходы дома</t>
  </si>
  <si>
    <t>Общая площадь, кв.м.</t>
  </si>
  <si>
    <t>1. Характеристики на начало года</t>
  </si>
  <si>
    <t xml:space="preserve">об использовании средств собственников по текущему содержанию </t>
  </si>
  <si>
    <t xml:space="preserve">ОТЧЕТ </t>
  </si>
  <si>
    <t>Изолента Safeline 15/20 черный</t>
  </si>
  <si>
    <t xml:space="preserve">Технический надзор за состоянием общего имущества жилого дома(общие, плановые, частичные осмотры) : </t>
  </si>
  <si>
    <t>Частичный ремонт кровли</t>
  </si>
  <si>
    <t>Ремонт дверей мусорокамер</t>
  </si>
  <si>
    <t>Застекление, ремонт окон на тех.этажах</t>
  </si>
  <si>
    <t>Замена, установка, шпингалетов, пружин, петель, замков в подвалах</t>
  </si>
  <si>
    <t>Сварка решеток на окнах</t>
  </si>
  <si>
    <t>Сгон Ду15</t>
  </si>
  <si>
    <t>Резьба Ду15,2шт.</t>
  </si>
  <si>
    <t>Муфта прямая Ду 15</t>
  </si>
  <si>
    <t>Кран шаровый Галлоп вн-вн 1/2" рычаг,4шт.</t>
  </si>
  <si>
    <t>Контргайка Ду15</t>
  </si>
  <si>
    <t>ФС Ду 80 Ру16 фильтр сетч. фл. чуг.,3шт.</t>
  </si>
  <si>
    <t>ФС Ду 50 Ру16 фильтр сетч. фл. чуг.</t>
  </si>
  <si>
    <t>Фланец 80*16,6шт.</t>
  </si>
  <si>
    <t>Фланец 50*16,2шт.</t>
  </si>
  <si>
    <t>Грязевик Ду 80 вертик,2шт.</t>
  </si>
  <si>
    <t>Грязевик Ду 50 вертик,2шт.</t>
  </si>
  <si>
    <t>Переход 89*3,5-57*3 ст.20,2шт.</t>
  </si>
  <si>
    <t>Лампа ДРЛ 125W Е27</t>
  </si>
  <si>
    <t>Фотосенсор LXP-02. 10А,2шт.</t>
  </si>
  <si>
    <t>Кабель ВВГ 3х1,5,20шт.</t>
  </si>
  <si>
    <t>Дюбель-хомут 5-10мм (100шт.)</t>
  </si>
  <si>
    <t>Выключатель 1 кл. СП "ХИТ"</t>
  </si>
  <si>
    <t xml:space="preserve">Основание подвесное НСП-03-60,2шт. </t>
  </si>
  <si>
    <t>Лампа ЛОН Б 230-240-6 Е27/27,3шт.</t>
  </si>
  <si>
    <t>Саморез 3,5х41 потай, к р, оксид,100шт.</t>
  </si>
  <si>
    <t>Основание подвесное НСП-03-60,2шт.Н.Новгород (карболит. патрон),2шт.</t>
  </si>
  <si>
    <t>Основание пласт. прямое к НББ-64-60-80,2шт.</t>
  </si>
  <si>
    <t>Лампа ЛОН Б 230-240-6 Е27/27,8шт.</t>
  </si>
  <si>
    <t>Лампа ЛОН Б 230-240-6 Е27/27,90шт.</t>
  </si>
  <si>
    <t>Лампа ДРЛ 250W Е40</t>
  </si>
  <si>
    <t>ПВ 1 4ж-з,10м</t>
  </si>
  <si>
    <t>Лампа ЛОН Б 230-40 Е 27/27,50шт.</t>
  </si>
  <si>
    <t>Лампа Б 230-100Вт Е27,10шт.</t>
  </si>
  <si>
    <t>Сжим У731М (магистраль 4-10 мм2/ответвл 1,5-10 мм2),2шт.</t>
  </si>
  <si>
    <t>Изолента ХБ в инд. упак.,2шт.</t>
  </si>
  <si>
    <t>Рассеиватель пласт. к НББ-60,6шт.</t>
  </si>
  <si>
    <t>Фотореле ФР 602 серый. макс. нагрузка 4400 Вт,3шт.</t>
  </si>
  <si>
    <t>СИЗ-1,5шт.</t>
  </si>
  <si>
    <t>ВВГ-П 3х2,5 (кабель),20шт.</t>
  </si>
  <si>
    <t>Арматура НББ 64-60-080 наклонный</t>
  </si>
  <si>
    <t xml:space="preserve">Лампа ЛОН Б 230-40 Е 27/27,12шт. </t>
  </si>
  <si>
    <t>Лампа ЛОН Б 230-100 Е 27/27,32шт.</t>
  </si>
  <si>
    <t>МКД № 50 по м-н Горский за 2010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</si>
</sst>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>
        <color rgb="FF000000"/>
      </right>
      <top style="medium"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4" fontId="44" fillId="0" borderId="0" xfId="0" applyNumberFormat="1" applyFont="1" applyAlignment="1">
      <alignment vertical="center"/>
    </xf>
    <xf numFmtId="4" fontId="44" fillId="0" borderId="0" xfId="0" applyNumberFormat="1" applyFont="1" applyAlignment="1">
      <alignment horizontal="center" vertical="center"/>
    </xf>
    <xf numFmtId="4" fontId="45" fillId="0" borderId="0" xfId="0" applyNumberFormat="1" applyFont="1" applyAlignment="1">
      <alignment vertical="center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horizontal="left" vertical="center"/>
    </xf>
    <xf numFmtId="4" fontId="45" fillId="0" borderId="0" xfId="0" applyNumberFormat="1" applyFont="1" applyAlignment="1">
      <alignment horizontal="center" vertical="center"/>
    </xf>
    <xf numFmtId="4" fontId="45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/>
    </xf>
    <xf numFmtId="4" fontId="47" fillId="0" borderId="11" xfId="0" applyNumberFormat="1" applyFont="1" applyBorder="1" applyAlignment="1">
      <alignment horizontal="center" vertical="center" wrapText="1"/>
    </xf>
    <xf numFmtId="4" fontId="44" fillId="0" borderId="11" xfId="0" applyNumberFormat="1" applyFont="1" applyBorder="1" applyAlignment="1">
      <alignment vertical="center"/>
    </xf>
    <xf numFmtId="4" fontId="45" fillId="33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45" fillId="33" borderId="12" xfId="0" applyNumberFormat="1" applyFont="1" applyFill="1" applyBorder="1" applyAlignment="1">
      <alignment vertical="center" wrapText="1"/>
    </xf>
    <xf numFmtId="4" fontId="45" fillId="33" borderId="11" xfId="0" applyNumberFormat="1" applyFont="1" applyFill="1" applyBorder="1" applyAlignment="1">
      <alignment horizontal="center" vertical="center"/>
    </xf>
    <xf numFmtId="4" fontId="45" fillId="33" borderId="13" xfId="0" applyNumberFormat="1" applyFont="1" applyFill="1" applyBorder="1" applyAlignment="1">
      <alignment horizontal="center" vertical="center"/>
    </xf>
    <xf numFmtId="4" fontId="45" fillId="33" borderId="14" xfId="0" applyNumberFormat="1" applyFont="1" applyFill="1" applyBorder="1" applyAlignment="1">
      <alignment horizontal="center" vertical="center" wrapText="1"/>
    </xf>
    <xf numFmtId="4" fontId="45" fillId="33" borderId="15" xfId="0" applyNumberFormat="1" applyFont="1" applyFill="1" applyBorder="1" applyAlignment="1">
      <alignment horizontal="left" vertical="center" wrapText="1"/>
    </xf>
    <xf numFmtId="4" fontId="45" fillId="33" borderId="10" xfId="0" applyNumberFormat="1" applyFont="1" applyFill="1" applyBorder="1" applyAlignment="1">
      <alignment horizontal="center" vertical="center"/>
    </xf>
    <xf numFmtId="4" fontId="45" fillId="33" borderId="16" xfId="0" applyNumberFormat="1" applyFont="1" applyFill="1" applyBorder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center" vertical="center" wrapText="1"/>
    </xf>
    <xf numFmtId="4" fontId="45" fillId="33" borderId="16" xfId="0" applyNumberFormat="1" applyFont="1" applyFill="1" applyBorder="1" applyAlignment="1">
      <alignment horizontal="center" vertical="center"/>
    </xf>
    <xf numFmtId="4" fontId="45" fillId="33" borderId="17" xfId="0" applyNumberFormat="1" applyFont="1" applyFill="1" applyBorder="1" applyAlignment="1">
      <alignment horizontal="left" vertical="center" wrapText="1"/>
    </xf>
    <xf numFmtId="4" fontId="45" fillId="33" borderId="18" xfId="0" applyNumberFormat="1" applyFont="1" applyFill="1" applyBorder="1" applyAlignment="1">
      <alignment horizontal="left" vertical="center" wrapText="1"/>
    </xf>
    <xf numFmtId="4" fontId="45" fillId="33" borderId="15" xfId="0" applyNumberFormat="1" applyFont="1" applyFill="1" applyBorder="1" applyAlignment="1">
      <alignment horizontal="center" vertical="center" wrapText="1"/>
    </xf>
    <xf numFmtId="4" fontId="48" fillId="33" borderId="16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/>
    </xf>
    <xf numFmtId="4" fontId="47" fillId="33" borderId="11" xfId="0" applyNumberFormat="1" applyFont="1" applyFill="1" applyBorder="1" applyAlignment="1">
      <alignment horizontal="center" vertical="center" wrapText="1"/>
    </xf>
    <xf numFmtId="4" fontId="48" fillId="33" borderId="13" xfId="0" applyNumberFormat="1" applyFont="1" applyFill="1" applyBorder="1" applyAlignment="1">
      <alignment horizontal="center" vertical="center" wrapText="1"/>
    </xf>
    <xf numFmtId="4" fontId="48" fillId="33" borderId="15" xfId="0" applyNumberFormat="1" applyFont="1" applyFill="1" applyBorder="1" applyAlignment="1">
      <alignment horizontal="center" vertical="center" wrapText="1"/>
    </xf>
    <xf numFmtId="4" fontId="49" fillId="33" borderId="0" xfId="0" applyNumberFormat="1" applyFont="1" applyFill="1" applyAlignment="1">
      <alignment horizontal="center" vertical="center"/>
    </xf>
    <xf numFmtId="4" fontId="47" fillId="33" borderId="16" xfId="0" applyNumberFormat="1" applyFont="1" applyFill="1" applyBorder="1" applyAlignment="1">
      <alignment horizontal="center" vertical="center" wrapText="1"/>
    </xf>
    <xf numFmtId="4" fontId="45" fillId="0" borderId="18" xfId="0" applyNumberFormat="1" applyFont="1" applyBorder="1" applyAlignment="1">
      <alignment horizontal="center" vertical="center"/>
    </xf>
    <xf numFmtId="4" fontId="48" fillId="33" borderId="19" xfId="0" applyNumberFormat="1" applyFont="1" applyFill="1" applyBorder="1" applyAlignment="1">
      <alignment horizontal="center" vertical="center" wrapText="1"/>
    </xf>
    <xf numFmtId="4" fontId="50" fillId="33" borderId="0" xfId="0" applyNumberFormat="1" applyFont="1" applyFill="1" applyAlignment="1">
      <alignment horizontal="center" vertical="center" wrapText="1"/>
    </xf>
    <xf numFmtId="4" fontId="51" fillId="33" borderId="0" xfId="0" applyNumberFormat="1" applyFont="1" applyFill="1" applyBorder="1" applyAlignment="1">
      <alignment vertical="center" wrapText="1"/>
    </xf>
    <xf numFmtId="4" fontId="45" fillId="33" borderId="17" xfId="0" applyNumberFormat="1" applyFont="1" applyFill="1" applyBorder="1" applyAlignment="1">
      <alignment vertical="center"/>
    </xf>
    <xf numFmtId="4" fontId="45" fillId="33" borderId="11" xfId="0" applyNumberFormat="1" applyFont="1" applyFill="1" applyBorder="1" applyAlignment="1">
      <alignment vertical="center"/>
    </xf>
    <xf numFmtId="4" fontId="48" fillId="33" borderId="17" xfId="0" applyNumberFormat="1" applyFont="1" applyFill="1" applyBorder="1" applyAlignment="1">
      <alignment horizontal="center" vertical="center"/>
    </xf>
    <xf numFmtId="4" fontId="51" fillId="33" borderId="0" xfId="0" applyNumberFormat="1" applyFont="1" applyFill="1" applyAlignment="1">
      <alignment horizontal="center" vertical="center"/>
    </xf>
    <xf numFmtId="4" fontId="47" fillId="0" borderId="11" xfId="0" applyNumberFormat="1" applyFont="1" applyBorder="1" applyAlignment="1">
      <alignment horizontal="center" vertical="center"/>
    </xf>
    <xf numFmtId="4" fontId="44" fillId="0" borderId="16" xfId="0" applyNumberFormat="1" applyFont="1" applyBorder="1" applyAlignment="1">
      <alignment horizontal="center" vertical="center"/>
    </xf>
    <xf numFmtId="4" fontId="49" fillId="33" borderId="0" xfId="0" applyNumberFormat="1" applyFont="1" applyFill="1" applyAlignment="1">
      <alignment vertical="center"/>
    </xf>
    <xf numFmtId="4" fontId="51" fillId="33" borderId="0" xfId="0" applyNumberFormat="1" applyFont="1" applyFill="1" applyAlignment="1">
      <alignment vertical="center"/>
    </xf>
    <xf numFmtId="4" fontId="47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4" fontId="44" fillId="0" borderId="0" xfId="0" applyNumberFormat="1" applyFont="1" applyBorder="1" applyAlignment="1">
      <alignment vertical="center"/>
    </xf>
    <xf numFmtId="4" fontId="44" fillId="0" borderId="13" xfId="0" applyNumberFormat="1" applyFont="1" applyBorder="1" applyAlignment="1">
      <alignment vertical="center"/>
    </xf>
    <xf numFmtId="4" fontId="44" fillId="0" borderId="18" xfId="0" applyNumberFormat="1" applyFont="1" applyBorder="1" applyAlignment="1">
      <alignment vertical="center"/>
    </xf>
    <xf numFmtId="4" fontId="47" fillId="0" borderId="15" xfId="0" applyNumberFormat="1" applyFont="1" applyBorder="1" applyAlignment="1">
      <alignment horizontal="center" vertical="center" wrapText="1"/>
    </xf>
    <xf numFmtId="4" fontId="45" fillId="0" borderId="15" xfId="0" applyNumberFormat="1" applyFont="1" applyBorder="1" applyAlignment="1">
      <alignment horizontal="center" vertical="center"/>
    </xf>
    <xf numFmtId="4" fontId="48" fillId="33" borderId="18" xfId="0" applyNumberFormat="1" applyFont="1" applyFill="1" applyBorder="1" applyAlignment="1">
      <alignment horizontal="center" vertical="center"/>
    </xf>
    <xf numFmtId="4" fontId="45" fillId="0" borderId="20" xfId="0" applyNumberFormat="1" applyFont="1" applyBorder="1" applyAlignment="1">
      <alignment horizontal="center" vertical="center"/>
    </xf>
    <xf numFmtId="4" fontId="50" fillId="33" borderId="0" xfId="0" applyNumberFormat="1" applyFont="1" applyFill="1" applyAlignment="1">
      <alignment vertical="center" wrapText="1"/>
    </xf>
    <xf numFmtId="4" fontId="45" fillId="33" borderId="18" xfId="0" applyNumberFormat="1" applyFont="1" applyFill="1" applyBorder="1" applyAlignment="1">
      <alignment horizontal="left" vertical="center" wrapText="1"/>
    </xf>
    <xf numFmtId="4" fontId="45" fillId="33" borderId="17" xfId="0" applyNumberFormat="1" applyFont="1" applyFill="1" applyBorder="1" applyAlignment="1">
      <alignment horizontal="left" vertical="center" wrapText="1"/>
    </xf>
    <xf numFmtId="4" fontId="45" fillId="33" borderId="15" xfId="0" applyNumberFormat="1" applyFont="1" applyFill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4" fontId="47" fillId="33" borderId="18" xfId="0" applyNumberFormat="1" applyFont="1" applyFill="1" applyBorder="1" applyAlignment="1">
      <alignment vertical="center" wrapText="1"/>
    </xf>
    <xf numFmtId="4" fontId="47" fillId="33" borderId="17" xfId="0" applyNumberFormat="1" applyFont="1" applyFill="1" applyBorder="1" applyAlignment="1">
      <alignment vertical="center" wrapText="1"/>
    </xf>
    <xf numFmtId="4" fontId="47" fillId="33" borderId="21" xfId="0" applyNumberFormat="1" applyFont="1" applyFill="1" applyBorder="1" applyAlignment="1">
      <alignment vertical="center" wrapText="1"/>
    </xf>
    <xf numFmtId="4" fontId="47" fillId="33" borderId="18" xfId="0" applyNumberFormat="1" applyFont="1" applyFill="1" applyBorder="1" applyAlignment="1">
      <alignment horizontal="left" vertical="center" wrapText="1"/>
    </xf>
    <xf numFmtId="4" fontId="47" fillId="33" borderId="17" xfId="0" applyNumberFormat="1" applyFont="1" applyFill="1" applyBorder="1" applyAlignment="1">
      <alignment horizontal="left" vertical="center" wrapText="1"/>
    </xf>
    <xf numFmtId="4" fontId="47" fillId="33" borderId="15" xfId="0" applyNumberFormat="1" applyFont="1" applyFill="1" applyBorder="1" applyAlignment="1">
      <alignment horizontal="left" vertical="center" wrapText="1"/>
    </xf>
    <xf numFmtId="4" fontId="48" fillId="33" borderId="18" xfId="0" applyNumberFormat="1" applyFont="1" applyFill="1" applyBorder="1" applyAlignment="1">
      <alignment vertical="center"/>
    </xf>
    <xf numFmtId="4" fontId="48" fillId="33" borderId="17" xfId="0" applyNumberFormat="1" applyFont="1" applyFill="1" applyBorder="1" applyAlignment="1">
      <alignment vertical="center"/>
    </xf>
    <xf numFmtId="4" fontId="48" fillId="33" borderId="21" xfId="0" applyNumberFormat="1" applyFont="1" applyFill="1" applyBorder="1" applyAlignment="1">
      <alignment vertical="center"/>
    </xf>
    <xf numFmtId="0" fontId="45" fillId="0" borderId="15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7" fillId="0" borderId="18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/>
    </xf>
    <xf numFmtId="49" fontId="47" fillId="0" borderId="24" xfId="0" applyNumberFormat="1" applyFont="1" applyBorder="1" applyAlignment="1">
      <alignment horizontal="left" vertical="center"/>
    </xf>
    <xf numFmtId="49" fontId="47" fillId="0" borderId="12" xfId="0" applyNumberFormat="1" applyFont="1" applyBorder="1" applyAlignment="1">
      <alignment horizontal="left" vertical="center"/>
    </xf>
    <xf numFmtId="4" fontId="52" fillId="33" borderId="0" xfId="0" applyNumberFormat="1" applyFont="1" applyFill="1" applyAlignment="1">
      <alignment horizontal="center" vertical="center" wrapText="1"/>
    </xf>
    <xf numFmtId="4" fontId="45" fillId="33" borderId="25" xfId="0" applyNumberFormat="1" applyFont="1" applyFill="1" applyBorder="1" applyAlignment="1">
      <alignment horizontal="left" vertical="center" wrapText="1"/>
    </xf>
    <xf numFmtId="4" fontId="45" fillId="33" borderId="26" xfId="0" applyNumberFormat="1" applyFont="1" applyFill="1" applyBorder="1" applyAlignment="1">
      <alignment horizontal="left" vertical="center" wrapText="1"/>
    </xf>
    <xf numFmtId="4" fontId="45" fillId="33" borderId="21" xfId="0" applyNumberFormat="1" applyFont="1" applyFill="1" applyBorder="1" applyAlignment="1">
      <alignment horizontal="left" vertical="center" wrapText="1"/>
    </xf>
    <xf numFmtId="4" fontId="49" fillId="33" borderId="23" xfId="0" applyNumberFormat="1" applyFont="1" applyFill="1" applyBorder="1" applyAlignment="1">
      <alignment vertical="center"/>
    </xf>
    <xf numFmtId="4" fontId="48" fillId="33" borderId="18" xfId="0" applyNumberFormat="1" applyFont="1" applyFill="1" applyBorder="1" applyAlignment="1">
      <alignment horizontal="center" vertical="center" wrapText="1"/>
    </xf>
    <xf numFmtId="4" fontId="48" fillId="33" borderId="21" xfId="0" applyNumberFormat="1" applyFont="1" applyFill="1" applyBorder="1" applyAlignment="1">
      <alignment horizontal="center" vertical="center" wrapText="1"/>
    </xf>
    <xf numFmtId="0" fontId="48" fillId="0" borderId="22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4" fontId="48" fillId="33" borderId="17" xfId="0" applyNumberFormat="1" applyFont="1" applyFill="1" applyBorder="1" applyAlignment="1">
      <alignment horizontal="center" vertical="center" wrapText="1"/>
    </xf>
    <xf numFmtId="4" fontId="48" fillId="33" borderId="15" xfId="0" applyNumberFormat="1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4" fontId="52" fillId="33" borderId="0" xfId="0" applyNumberFormat="1" applyFont="1" applyFill="1" applyAlignment="1">
      <alignment horizontal="center" vertical="center"/>
    </xf>
    <xf numFmtId="4" fontId="49" fillId="33" borderId="0" xfId="0" applyNumberFormat="1" applyFont="1" applyFill="1" applyBorder="1" applyAlignment="1">
      <alignment vertical="center"/>
    </xf>
    <xf numFmtId="4" fontId="51" fillId="33" borderId="0" xfId="0" applyNumberFormat="1" applyFont="1" applyFill="1" applyBorder="1" applyAlignment="1">
      <alignment horizontal="center" vertical="center"/>
    </xf>
    <xf numFmtId="4" fontId="5" fillId="33" borderId="18" xfId="0" applyNumberFormat="1" applyFont="1" applyFill="1" applyBorder="1" applyAlignment="1">
      <alignment horizontal="left" vertical="center" wrapText="1"/>
    </xf>
    <xf numFmtId="4" fontId="5" fillId="33" borderId="17" xfId="0" applyNumberFormat="1" applyFont="1" applyFill="1" applyBorder="1" applyAlignment="1">
      <alignment horizontal="left" vertical="center" wrapText="1"/>
    </xf>
    <xf numFmtId="4" fontId="5" fillId="33" borderId="15" xfId="0" applyNumberFormat="1" applyFont="1" applyFill="1" applyBorder="1" applyAlignment="1">
      <alignment horizontal="left" vertical="center" wrapText="1"/>
    </xf>
    <xf numFmtId="4" fontId="48" fillId="33" borderId="18" xfId="0" applyNumberFormat="1" applyFont="1" applyFill="1" applyBorder="1" applyAlignment="1">
      <alignment horizontal="left" vertical="center" wrapText="1"/>
    </xf>
    <xf numFmtId="4" fontId="48" fillId="33" borderId="17" xfId="0" applyNumberFormat="1" applyFont="1" applyFill="1" applyBorder="1" applyAlignment="1">
      <alignment horizontal="left" vertical="center" wrapText="1"/>
    </xf>
    <xf numFmtId="4" fontId="48" fillId="33" borderId="15" xfId="0" applyNumberFormat="1" applyFont="1" applyFill="1" applyBorder="1" applyAlignment="1">
      <alignment horizontal="left" vertical="center" wrapText="1"/>
    </xf>
    <xf numFmtId="0" fontId="45" fillId="0" borderId="24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4" fontId="48" fillId="33" borderId="21" xfId="0" applyNumberFormat="1" applyFont="1" applyFill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23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/>
    </xf>
    <xf numFmtId="0" fontId="45" fillId="0" borderId="17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0" fontId="3" fillId="34" borderId="22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22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3" fillId="34" borderId="18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3" fillId="34" borderId="23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4" fontId="45" fillId="33" borderId="23" xfId="0" applyNumberFormat="1" applyFont="1" applyFill="1" applyBorder="1" applyAlignment="1">
      <alignment horizontal="left" vertical="center" wrapText="1"/>
    </xf>
    <xf numFmtId="4" fontId="45" fillId="33" borderId="23" xfId="0" applyNumberFormat="1" applyFont="1" applyFill="1" applyBorder="1" applyAlignment="1">
      <alignment horizontal="center" vertical="center" wrapText="1"/>
    </xf>
    <xf numFmtId="4" fontId="45" fillId="33" borderId="0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42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140625" defaultRowHeight="15"/>
  <cols>
    <col min="1" max="1" width="12.140625" style="1" customWidth="1"/>
    <col min="2" max="2" width="23.421875" style="1" customWidth="1"/>
    <col min="3" max="3" width="23.7109375" style="1" customWidth="1"/>
    <col min="4" max="4" width="23.00390625" style="1" customWidth="1"/>
    <col min="5" max="5" width="24.421875" style="2" customWidth="1"/>
    <col min="6" max="6" width="23.00390625" style="1" customWidth="1"/>
    <col min="7" max="16384" width="9.140625" style="1" customWidth="1"/>
  </cols>
  <sheetData>
    <row r="1" spans="1:6" ht="18.75">
      <c r="A1" s="101" t="s">
        <v>109</v>
      </c>
      <c r="B1" s="101"/>
      <c r="C1" s="101"/>
      <c r="D1" s="101"/>
      <c r="E1" s="101"/>
      <c r="F1" s="101"/>
    </row>
    <row r="2" spans="1:6" ht="20.25" customHeight="1">
      <c r="A2" s="83" t="s">
        <v>108</v>
      </c>
      <c r="B2" s="83"/>
      <c r="C2" s="83"/>
      <c r="D2" s="83"/>
      <c r="E2" s="83"/>
      <c r="F2" s="83"/>
    </row>
    <row r="3" spans="1:6" ht="22.5" customHeight="1">
      <c r="A3" s="83" t="s">
        <v>154</v>
      </c>
      <c r="B3" s="83"/>
      <c r="C3" s="83"/>
      <c r="D3" s="83"/>
      <c r="E3" s="83"/>
      <c r="F3" s="83"/>
    </row>
    <row r="4" spans="1:6" ht="15.75" thickBot="1">
      <c r="A4" s="102" t="s">
        <v>107</v>
      </c>
      <c r="B4" s="102"/>
      <c r="C4" s="102"/>
      <c r="D4" s="44"/>
      <c r="E4" s="40"/>
      <c r="F4" s="44"/>
    </row>
    <row r="5" spans="1:6" ht="15.75" customHeight="1" thickBot="1">
      <c r="A5" s="84" t="s">
        <v>106</v>
      </c>
      <c r="B5" s="85"/>
      <c r="C5" s="39">
        <v>11744.2</v>
      </c>
      <c r="D5" s="38"/>
      <c r="E5" s="37"/>
      <c r="F5" s="38"/>
    </row>
    <row r="6" spans="1:6" ht="15">
      <c r="A6" s="36"/>
      <c r="B6" s="103"/>
      <c r="C6" s="103"/>
      <c r="D6" s="103"/>
      <c r="E6" s="103"/>
      <c r="F6" s="103"/>
    </row>
    <row r="7" spans="1:6" ht="16.5" thickBot="1">
      <c r="A7" s="87" t="s">
        <v>105</v>
      </c>
      <c r="B7" s="87"/>
      <c r="C7" s="43"/>
      <c r="D7" s="43"/>
      <c r="E7" s="35"/>
      <c r="F7" s="54"/>
    </row>
    <row r="8" spans="1:6" ht="79.5" customHeight="1" thickBot="1">
      <c r="A8" s="88" t="s">
        <v>104</v>
      </c>
      <c r="B8" s="89"/>
      <c r="C8" s="34" t="s">
        <v>103</v>
      </c>
      <c r="D8" s="34" t="s">
        <v>102</v>
      </c>
      <c r="E8" s="34" t="s">
        <v>101</v>
      </c>
      <c r="F8" s="21" t="s">
        <v>100</v>
      </c>
    </row>
    <row r="9" spans="1:6" ht="18" customHeight="1" thickBot="1">
      <c r="A9" s="55" t="s">
        <v>99</v>
      </c>
      <c r="B9" s="86"/>
      <c r="C9" s="25">
        <v>105448.72</v>
      </c>
      <c r="D9" s="33">
        <f>11744.2*12*9.9</f>
        <v>1395210.9600000002</v>
      </c>
      <c r="E9" s="33">
        <f>C9+D9-F9</f>
        <v>1349627.4900000002</v>
      </c>
      <c r="F9" s="53">
        <v>151032.19</v>
      </c>
    </row>
    <row r="10" spans="1:6" ht="16.5" thickBot="1">
      <c r="A10" s="55" t="s">
        <v>98</v>
      </c>
      <c r="B10" s="86"/>
      <c r="C10" s="20">
        <v>23329.2</v>
      </c>
      <c r="D10" s="20">
        <v>253245.9</v>
      </c>
      <c r="E10" s="20">
        <v>252109.97</v>
      </c>
      <c r="F10" s="53">
        <v>24465.13</v>
      </c>
    </row>
    <row r="11" spans="1:6" ht="16.5" thickBot="1">
      <c r="A11" s="55" t="s">
        <v>97</v>
      </c>
      <c r="B11" s="86"/>
      <c r="C11" s="20">
        <v>6032.16</v>
      </c>
      <c r="D11" s="20">
        <f>11744.2*12*0.75</f>
        <v>105697.80000000002</v>
      </c>
      <c r="E11" s="33">
        <f>C11+D11-F11</f>
        <v>101450.06000000003</v>
      </c>
      <c r="F11" s="53">
        <v>10279.9</v>
      </c>
    </row>
    <row r="12" spans="1:6" ht="16.5" thickBot="1">
      <c r="A12" s="55" t="s">
        <v>96</v>
      </c>
      <c r="B12" s="86"/>
      <c r="C12" s="20">
        <v>0</v>
      </c>
      <c r="D12" s="20">
        <v>188428.55</v>
      </c>
      <c r="E12" s="20">
        <v>164121.99</v>
      </c>
      <c r="F12" s="53">
        <v>24306.56</v>
      </c>
    </row>
    <row r="13" spans="1:6" ht="16.5" thickBot="1">
      <c r="A13" s="55" t="s">
        <v>95</v>
      </c>
      <c r="B13" s="56"/>
      <c r="C13" s="12">
        <v>7350.12</v>
      </c>
      <c r="D13" s="20">
        <v>101433.91</v>
      </c>
      <c r="E13" s="20">
        <v>97959.73</v>
      </c>
      <c r="F13" s="53">
        <v>10824.3</v>
      </c>
    </row>
    <row r="14" spans="1:6" ht="16.5" thickBot="1">
      <c r="A14" s="138"/>
      <c r="B14" s="138"/>
      <c r="C14" s="139"/>
      <c r="D14" s="140"/>
      <c r="E14" s="140"/>
      <c r="F14" s="141"/>
    </row>
    <row r="15" spans="1:6" ht="15.75" thickBot="1">
      <c r="A15" s="87" t="s">
        <v>94</v>
      </c>
      <c r="B15" s="87"/>
      <c r="C15" s="87"/>
      <c r="D15" s="43"/>
      <c r="E15" s="31"/>
      <c r="F15" s="43"/>
    </row>
    <row r="16" spans="1:6" ht="30.75" customHeight="1" thickBot="1">
      <c r="A16" s="21" t="s">
        <v>93</v>
      </c>
      <c r="B16" s="88" t="s">
        <v>92</v>
      </c>
      <c r="C16" s="93"/>
      <c r="D16" s="94"/>
      <c r="E16" s="30" t="s">
        <v>91</v>
      </c>
      <c r="F16" s="21" t="s">
        <v>90</v>
      </c>
    </row>
    <row r="17" spans="1:6" ht="16.5" customHeight="1" thickBot="1">
      <c r="A17" s="29" t="s">
        <v>89</v>
      </c>
      <c r="B17" s="107" t="s">
        <v>88</v>
      </c>
      <c r="C17" s="108"/>
      <c r="D17" s="113"/>
      <c r="E17" s="26"/>
      <c r="F17" s="21"/>
    </row>
    <row r="18" spans="1:6" ht="16.5" thickBot="1">
      <c r="A18" s="27" t="s">
        <v>87</v>
      </c>
      <c r="B18" s="107" t="s">
        <v>86</v>
      </c>
      <c r="C18" s="108"/>
      <c r="D18" s="109"/>
      <c r="E18" s="26"/>
      <c r="F18" s="21"/>
    </row>
    <row r="19" spans="1:6" ht="16.5" thickBot="1">
      <c r="A19" s="19" t="s">
        <v>85</v>
      </c>
      <c r="B19" s="55" t="s">
        <v>84</v>
      </c>
      <c r="C19" s="56"/>
      <c r="D19" s="57"/>
      <c r="E19" s="20">
        <v>125311.61000000003</v>
      </c>
      <c r="F19" s="12">
        <f aca="true" t="shared" si="0" ref="F19:F24">E19/12/11744.2</f>
        <v>0.8891737339850027</v>
      </c>
    </row>
    <row r="20" spans="1:6" ht="16.5" thickBot="1">
      <c r="A20" s="19"/>
      <c r="B20" s="55" t="s">
        <v>81</v>
      </c>
      <c r="C20" s="56"/>
      <c r="D20" s="57"/>
      <c r="E20" s="20">
        <v>4870.94</v>
      </c>
      <c r="F20" s="12">
        <f t="shared" si="0"/>
        <v>0.03456273451292269</v>
      </c>
    </row>
    <row r="21" spans="1:6" ht="16.5" thickBot="1">
      <c r="A21" s="19" t="s">
        <v>83</v>
      </c>
      <c r="B21" s="55" t="s">
        <v>82</v>
      </c>
      <c r="C21" s="56"/>
      <c r="D21" s="57"/>
      <c r="E21" s="20">
        <v>215125.125</v>
      </c>
      <c r="F21" s="12">
        <f t="shared" si="0"/>
        <v>1.5264635947957288</v>
      </c>
    </row>
    <row r="22" spans="1:6" ht="16.5" thickBot="1">
      <c r="A22" s="19"/>
      <c r="B22" s="55" t="s">
        <v>81</v>
      </c>
      <c r="C22" s="56"/>
      <c r="D22" s="57"/>
      <c r="E22" s="17">
        <v>8118.73</v>
      </c>
      <c r="F22" s="12">
        <f t="shared" si="0"/>
        <v>0.05760808171977089</v>
      </c>
    </row>
    <row r="23" spans="1:6" ht="16.5" thickBot="1">
      <c r="A23" s="19"/>
      <c r="B23" s="55" t="s">
        <v>80</v>
      </c>
      <c r="C23" s="56"/>
      <c r="D23" s="18"/>
      <c r="E23" s="12">
        <f>7184.4731640759+798.57+993.46</f>
        <v>8976.5031640759</v>
      </c>
      <c r="F23" s="12">
        <f t="shared" si="0"/>
        <v>0.06369458373832686</v>
      </c>
    </row>
    <row r="24" spans="1:6" ht="16.5" thickBot="1">
      <c r="A24" s="19" t="s">
        <v>79</v>
      </c>
      <c r="B24" s="55" t="s">
        <v>78</v>
      </c>
      <c r="C24" s="56"/>
      <c r="D24" s="57"/>
      <c r="E24" s="17">
        <v>11586</v>
      </c>
      <c r="F24" s="12">
        <f t="shared" si="0"/>
        <v>0.08221079341291872</v>
      </c>
    </row>
    <row r="25" spans="1:6" ht="18.75" customHeight="1" thickBot="1">
      <c r="A25" s="16"/>
      <c r="B25" s="61" t="s">
        <v>77</v>
      </c>
      <c r="C25" s="62"/>
      <c r="D25" s="62"/>
      <c r="E25" s="10">
        <f>SUM(E19:E24)</f>
        <v>373988.9081640759</v>
      </c>
      <c r="F25" s="28">
        <f>SUM(F19:F24)</f>
        <v>2.653713522164671</v>
      </c>
    </row>
    <row r="26" spans="1:6" ht="95.25" customHeight="1" thickBot="1">
      <c r="A26" s="27" t="s">
        <v>76</v>
      </c>
      <c r="B26" s="107" t="s">
        <v>75</v>
      </c>
      <c r="C26" s="108"/>
      <c r="D26" s="109"/>
      <c r="E26" s="20">
        <v>290268.4725893184</v>
      </c>
      <c r="F26" s="12">
        <f>E26/12/11744.2</f>
        <v>2.0596583319803137</v>
      </c>
    </row>
    <row r="27" spans="1:6" ht="36" customHeight="1" hidden="1" thickBot="1">
      <c r="A27" s="27"/>
      <c r="B27" s="95" t="s">
        <v>111</v>
      </c>
      <c r="C27" s="96"/>
      <c r="D27" s="97"/>
      <c r="E27" s="42"/>
      <c r="F27" s="42"/>
    </row>
    <row r="28" spans="1:6" ht="24" customHeight="1" hidden="1" thickBot="1">
      <c r="A28" s="27"/>
      <c r="B28" s="90" t="s">
        <v>74</v>
      </c>
      <c r="C28" s="91"/>
      <c r="D28" s="92"/>
      <c r="E28" s="42"/>
      <c r="F28" s="42"/>
    </row>
    <row r="29" spans="1:6" ht="24" customHeight="1" hidden="1" thickBot="1">
      <c r="A29" s="27"/>
      <c r="B29" s="58" t="s">
        <v>63</v>
      </c>
      <c r="C29" s="59"/>
      <c r="D29" s="70"/>
      <c r="E29" s="42"/>
      <c r="F29" s="42"/>
    </row>
    <row r="30" spans="1:6" ht="24" customHeight="1" hidden="1" thickBot="1">
      <c r="A30" s="27"/>
      <c r="B30" s="71" t="s">
        <v>73</v>
      </c>
      <c r="C30" s="72"/>
      <c r="D30" s="73"/>
      <c r="E30" s="42"/>
      <c r="F30" s="42"/>
    </row>
    <row r="31" spans="1:6" ht="24" customHeight="1" hidden="1" thickBot="1">
      <c r="A31" s="27"/>
      <c r="B31" s="58" t="s">
        <v>61</v>
      </c>
      <c r="C31" s="59"/>
      <c r="D31" s="70"/>
      <c r="E31" s="42"/>
      <c r="F31" s="42"/>
    </row>
    <row r="32" spans="1:6" ht="24" customHeight="1" hidden="1" thickBot="1">
      <c r="A32" s="27"/>
      <c r="B32" s="71" t="s">
        <v>72</v>
      </c>
      <c r="C32" s="72"/>
      <c r="D32" s="73"/>
      <c r="E32" s="42"/>
      <c r="F32" s="42"/>
    </row>
    <row r="33" spans="1:6" ht="24" customHeight="1" hidden="1" thickBot="1">
      <c r="A33" s="27"/>
      <c r="B33" s="58" t="s">
        <v>71</v>
      </c>
      <c r="C33" s="59"/>
      <c r="D33" s="70"/>
      <c r="E33" s="42"/>
      <c r="F33" s="42"/>
    </row>
    <row r="34" spans="1:6" ht="24" customHeight="1" hidden="1" thickBot="1">
      <c r="A34" s="27"/>
      <c r="B34" s="71" t="s">
        <v>70</v>
      </c>
      <c r="C34" s="72"/>
      <c r="D34" s="73"/>
      <c r="E34" s="42"/>
      <c r="F34" s="42"/>
    </row>
    <row r="35" spans="1:6" ht="51.75" customHeight="1" hidden="1" thickBot="1">
      <c r="A35" s="27"/>
      <c r="B35" s="58" t="s">
        <v>69</v>
      </c>
      <c r="C35" s="59"/>
      <c r="D35" s="70"/>
      <c r="E35" s="42"/>
      <c r="F35" s="42"/>
    </row>
    <row r="36" spans="1:6" ht="24" customHeight="1" hidden="1" thickBot="1">
      <c r="A36" s="27"/>
      <c r="B36" s="71" t="s">
        <v>68</v>
      </c>
      <c r="C36" s="72"/>
      <c r="D36" s="73"/>
      <c r="E36" s="42"/>
      <c r="F36" s="42"/>
    </row>
    <row r="37" spans="1:6" ht="51.75" customHeight="1" hidden="1" thickBot="1">
      <c r="A37" s="27"/>
      <c r="B37" s="58" t="s">
        <v>67</v>
      </c>
      <c r="C37" s="59"/>
      <c r="D37" s="70"/>
      <c r="E37" s="42"/>
      <c r="F37" s="42"/>
    </row>
    <row r="38" spans="1:6" ht="24" customHeight="1" hidden="1" thickBot="1">
      <c r="A38" s="27"/>
      <c r="B38" s="71" t="s">
        <v>66</v>
      </c>
      <c r="C38" s="72"/>
      <c r="D38" s="73"/>
      <c r="E38" s="42"/>
      <c r="F38" s="42"/>
    </row>
    <row r="39" spans="1:6" ht="24" customHeight="1" hidden="1" thickBot="1">
      <c r="A39" s="27"/>
      <c r="B39" s="58" t="s">
        <v>65</v>
      </c>
      <c r="C39" s="59"/>
      <c r="D39" s="70"/>
      <c r="E39" s="42"/>
      <c r="F39" s="42"/>
    </row>
    <row r="40" spans="1:6" ht="24" customHeight="1" hidden="1" thickBot="1">
      <c r="A40" s="27"/>
      <c r="B40" s="90" t="s">
        <v>64</v>
      </c>
      <c r="C40" s="91"/>
      <c r="D40" s="92"/>
      <c r="E40" s="42"/>
      <c r="F40" s="42"/>
    </row>
    <row r="41" spans="1:6" ht="24" customHeight="1" hidden="1" thickBot="1">
      <c r="A41" s="27"/>
      <c r="B41" s="58" t="s">
        <v>63</v>
      </c>
      <c r="C41" s="59"/>
      <c r="D41" s="70"/>
      <c r="E41" s="42"/>
      <c r="F41" s="42"/>
    </row>
    <row r="42" spans="1:6" ht="34.5" customHeight="1" hidden="1" thickBot="1">
      <c r="A42" s="27"/>
      <c r="B42" s="71" t="s">
        <v>62</v>
      </c>
      <c r="C42" s="72"/>
      <c r="D42" s="73"/>
      <c r="E42" s="42"/>
      <c r="F42" s="42"/>
    </row>
    <row r="43" spans="1:6" ht="24" customHeight="1" hidden="1" thickBot="1">
      <c r="A43" s="27"/>
      <c r="B43" s="58" t="s">
        <v>61</v>
      </c>
      <c r="C43" s="59"/>
      <c r="D43" s="70"/>
      <c r="E43" s="42"/>
      <c r="F43" s="42"/>
    </row>
    <row r="44" spans="1:6" ht="33.75" customHeight="1" hidden="1" thickBot="1">
      <c r="A44" s="27"/>
      <c r="B44" s="71" t="s">
        <v>60</v>
      </c>
      <c r="C44" s="72"/>
      <c r="D44" s="73"/>
      <c r="E44" s="42"/>
      <c r="F44" s="42"/>
    </row>
    <row r="45" spans="1:6" ht="24" customHeight="1" hidden="1" thickBot="1">
      <c r="A45" s="27"/>
      <c r="B45" s="58" t="s">
        <v>59</v>
      </c>
      <c r="C45" s="59"/>
      <c r="D45" s="70"/>
      <c r="E45" s="42"/>
      <c r="F45" s="42"/>
    </row>
    <row r="46" spans="1:6" ht="24" customHeight="1" hidden="1" thickBot="1">
      <c r="A46" s="27"/>
      <c r="B46" s="98" t="s">
        <v>58</v>
      </c>
      <c r="C46" s="99"/>
      <c r="D46" s="100"/>
      <c r="E46" s="42"/>
      <c r="F46" s="42"/>
    </row>
    <row r="47" spans="1:6" ht="24" customHeight="1" hidden="1" thickBot="1">
      <c r="A47" s="27"/>
      <c r="B47" s="110" t="s">
        <v>57</v>
      </c>
      <c r="C47" s="111"/>
      <c r="D47" s="112"/>
      <c r="E47" s="42"/>
      <c r="F47" s="42"/>
    </row>
    <row r="48" spans="1:6" ht="24" customHeight="1" hidden="1" thickBot="1">
      <c r="A48" s="27"/>
      <c r="B48" s="95" t="s">
        <v>56</v>
      </c>
      <c r="C48" s="96"/>
      <c r="D48" s="97"/>
      <c r="E48" s="42"/>
      <c r="F48" s="42"/>
    </row>
    <row r="49" spans="1:6" ht="24" customHeight="1" hidden="1" thickBot="1">
      <c r="A49" s="27"/>
      <c r="B49" s="58" t="s">
        <v>55</v>
      </c>
      <c r="C49" s="59"/>
      <c r="D49" s="70"/>
      <c r="E49" s="42"/>
      <c r="F49" s="42"/>
    </row>
    <row r="50" spans="1:6" ht="37.5" customHeight="1" hidden="1" thickBot="1">
      <c r="A50" s="27"/>
      <c r="B50" s="98" t="s">
        <v>54</v>
      </c>
      <c r="C50" s="99"/>
      <c r="D50" s="100"/>
      <c r="E50" s="42"/>
      <c r="F50" s="42"/>
    </row>
    <row r="51" spans="1:6" ht="24" customHeight="1" hidden="1" thickBot="1">
      <c r="A51" s="27"/>
      <c r="B51" s="58" t="s">
        <v>53</v>
      </c>
      <c r="C51" s="59"/>
      <c r="D51" s="70"/>
      <c r="E51" s="42"/>
      <c r="F51" s="42"/>
    </row>
    <row r="52" spans="1:6" ht="24" customHeight="1" hidden="1" thickBot="1">
      <c r="A52" s="27"/>
      <c r="B52" s="114" t="s">
        <v>52</v>
      </c>
      <c r="C52" s="115"/>
      <c r="D52" s="116"/>
      <c r="E52" s="42"/>
      <c r="F52" s="42"/>
    </row>
    <row r="53" spans="1:6" ht="24" customHeight="1" hidden="1" thickBot="1">
      <c r="A53" s="27"/>
      <c r="B53" s="117" t="s">
        <v>51</v>
      </c>
      <c r="C53" s="118"/>
      <c r="D53" s="119"/>
      <c r="E53" s="42"/>
      <c r="F53" s="42"/>
    </row>
    <row r="54" spans="1:6" ht="24" customHeight="1" hidden="1" thickBot="1">
      <c r="A54" s="27"/>
      <c r="B54" s="120" t="s">
        <v>50</v>
      </c>
      <c r="C54" s="121"/>
      <c r="D54" s="122"/>
      <c r="E54" s="42"/>
      <c r="F54" s="42"/>
    </row>
    <row r="55" spans="1:6" ht="24" customHeight="1" hidden="1" thickBot="1">
      <c r="A55" s="27"/>
      <c r="B55" s="123" t="s">
        <v>49</v>
      </c>
      <c r="C55" s="124"/>
      <c r="D55" s="125"/>
      <c r="E55" s="42"/>
      <c r="F55" s="42"/>
    </row>
    <row r="56" spans="1:6" ht="24" customHeight="1" hidden="1" thickBot="1">
      <c r="A56" s="27"/>
      <c r="B56" s="95" t="s">
        <v>48</v>
      </c>
      <c r="C56" s="96"/>
      <c r="D56" s="97"/>
      <c r="E56" s="42"/>
      <c r="F56" s="42"/>
    </row>
    <row r="57" spans="1:6" ht="24" customHeight="1" hidden="1" thickBot="1">
      <c r="A57" s="27"/>
      <c r="B57" s="126" t="s">
        <v>47</v>
      </c>
      <c r="C57" s="127"/>
      <c r="D57" s="128"/>
      <c r="E57" s="42"/>
      <c r="F57" s="42"/>
    </row>
    <row r="58" spans="1:6" ht="63" customHeight="1" hidden="1" thickBot="1">
      <c r="A58" s="27"/>
      <c r="B58" s="129" t="s">
        <v>46</v>
      </c>
      <c r="C58" s="130"/>
      <c r="D58" s="131"/>
      <c r="E58" s="42"/>
      <c r="F58" s="42"/>
    </row>
    <row r="59" spans="1:6" ht="33.75" customHeight="1" hidden="1" thickBot="1">
      <c r="A59" s="27"/>
      <c r="B59" s="132" t="s">
        <v>45</v>
      </c>
      <c r="C59" s="133"/>
      <c r="D59" s="134"/>
      <c r="E59" s="42"/>
      <c r="F59" s="42"/>
    </row>
    <row r="60" spans="1:6" ht="63" customHeight="1" hidden="1" thickBot="1">
      <c r="A60" s="27"/>
      <c r="B60" s="123" t="s">
        <v>44</v>
      </c>
      <c r="C60" s="124"/>
      <c r="D60" s="125"/>
      <c r="E60" s="42"/>
      <c r="F60" s="42"/>
    </row>
    <row r="61" spans="1:6" ht="37.5" customHeight="1" hidden="1" thickBot="1">
      <c r="A61" s="27"/>
      <c r="B61" s="135" t="s">
        <v>43</v>
      </c>
      <c r="C61" s="136"/>
      <c r="D61" s="137"/>
      <c r="E61" s="42"/>
      <c r="F61" s="42"/>
    </row>
    <row r="62" spans="1:4" ht="36.75" customHeight="1" hidden="1" thickBot="1">
      <c r="A62" s="19" t="s">
        <v>42</v>
      </c>
      <c r="B62" s="55" t="s">
        <v>41</v>
      </c>
      <c r="C62" s="56"/>
      <c r="D62" s="57"/>
    </row>
    <row r="63" spans="1:6" ht="16.5" customHeight="1" thickBot="1">
      <c r="A63" s="27" t="s">
        <v>40</v>
      </c>
      <c r="B63" s="107" t="s">
        <v>39</v>
      </c>
      <c r="C63" s="108"/>
      <c r="D63" s="109"/>
      <c r="E63" s="26"/>
      <c r="F63" s="21"/>
    </row>
    <row r="64" spans="1:6" ht="16.5" thickBot="1">
      <c r="A64" s="19" t="s">
        <v>38</v>
      </c>
      <c r="B64" s="55" t="s">
        <v>37</v>
      </c>
      <c r="C64" s="56"/>
      <c r="D64" s="57"/>
      <c r="E64" s="20"/>
      <c r="F64" s="21"/>
    </row>
    <row r="65" spans="1:6" ht="15.75" customHeight="1" thickBot="1">
      <c r="A65" s="19"/>
      <c r="B65" s="55" t="s">
        <v>153</v>
      </c>
      <c r="C65" s="56"/>
      <c r="D65" s="57"/>
      <c r="E65" s="20">
        <v>158.65</v>
      </c>
      <c r="F65" s="21"/>
    </row>
    <row r="66" spans="1:6" ht="15.75" customHeight="1" thickBot="1">
      <c r="A66" s="19"/>
      <c r="B66" s="55" t="s">
        <v>152</v>
      </c>
      <c r="C66" s="56"/>
      <c r="D66" s="57"/>
      <c r="E66" s="20">
        <v>69.86</v>
      </c>
      <c r="F66" s="21"/>
    </row>
    <row r="67" spans="1:6" ht="15.75" customHeight="1" thickBot="1">
      <c r="A67" s="19"/>
      <c r="B67" s="55" t="s">
        <v>143</v>
      </c>
      <c r="C67" s="56"/>
      <c r="D67" s="57"/>
      <c r="E67" s="20">
        <v>247.88</v>
      </c>
      <c r="F67" s="21"/>
    </row>
    <row r="68" spans="1:6" ht="15.75" customHeight="1" thickBot="1">
      <c r="A68" s="19"/>
      <c r="B68" s="55" t="s">
        <v>141</v>
      </c>
      <c r="C68" s="56"/>
      <c r="D68" s="57"/>
      <c r="E68" s="12">
        <v>104.41</v>
      </c>
      <c r="F68" s="21"/>
    </row>
    <row r="69" spans="1:6" ht="15.75" customHeight="1" thickBot="1">
      <c r="A69" s="19"/>
      <c r="B69" s="55" t="s">
        <v>151</v>
      </c>
      <c r="C69" s="56"/>
      <c r="D69" s="57"/>
      <c r="E69" s="20">
        <v>12.07</v>
      </c>
      <c r="F69" s="21"/>
    </row>
    <row r="70" spans="1:6" ht="15.75" customHeight="1" thickBot="1">
      <c r="A70" s="19"/>
      <c r="B70" s="55" t="s">
        <v>150</v>
      </c>
      <c r="C70" s="56"/>
      <c r="D70" s="57"/>
      <c r="E70" s="20">
        <v>449.2</v>
      </c>
      <c r="F70" s="21"/>
    </row>
    <row r="71" spans="1:6" ht="16.5" thickBot="1">
      <c r="A71" s="19"/>
      <c r="B71" s="55" t="s">
        <v>149</v>
      </c>
      <c r="C71" s="56"/>
      <c r="D71" s="57"/>
      <c r="E71" s="20">
        <v>6.74</v>
      </c>
      <c r="F71" s="21"/>
    </row>
    <row r="72" spans="1:6" ht="15.75" customHeight="1" thickBot="1">
      <c r="A72" s="19"/>
      <c r="B72" s="55" t="s">
        <v>130</v>
      </c>
      <c r="C72" s="56"/>
      <c r="D72" s="57"/>
      <c r="E72" s="20">
        <v>277.97</v>
      </c>
      <c r="F72" s="21"/>
    </row>
    <row r="73" spans="1:6" ht="18.75" customHeight="1" thickBot="1">
      <c r="A73" s="19"/>
      <c r="B73" s="55" t="s">
        <v>148</v>
      </c>
      <c r="C73" s="56"/>
      <c r="D73" s="57"/>
      <c r="E73" s="20">
        <v>559.32</v>
      </c>
      <c r="F73" s="21"/>
    </row>
    <row r="74" spans="1:6" ht="15.75" customHeight="1" thickBot="1">
      <c r="A74" s="15"/>
      <c r="B74" s="55" t="s">
        <v>147</v>
      </c>
      <c r="C74" s="56"/>
      <c r="D74" s="57"/>
      <c r="E74" s="25">
        <v>111.2</v>
      </c>
      <c r="F74" s="21"/>
    </row>
    <row r="75" spans="1:6" ht="15.75" customHeight="1" thickBot="1">
      <c r="A75" s="19"/>
      <c r="B75" s="55" t="s">
        <v>36</v>
      </c>
      <c r="C75" s="56"/>
      <c r="D75" s="57"/>
      <c r="E75" s="20">
        <v>3.66</v>
      </c>
      <c r="F75" s="21"/>
    </row>
    <row r="76" spans="1:6" ht="15.75" customHeight="1" thickBot="1">
      <c r="A76" s="15"/>
      <c r="B76" s="55" t="s">
        <v>141</v>
      </c>
      <c r="C76" s="56"/>
      <c r="D76" s="57"/>
      <c r="E76" s="25">
        <v>104.41</v>
      </c>
      <c r="F76" s="21"/>
    </row>
    <row r="77" spans="1:6" ht="15.75" customHeight="1" thickBot="1">
      <c r="A77" s="19"/>
      <c r="B77" s="55" t="s">
        <v>146</v>
      </c>
      <c r="C77" s="56"/>
      <c r="D77" s="57"/>
      <c r="E77" s="20">
        <v>22.42</v>
      </c>
      <c r="F77" s="21"/>
    </row>
    <row r="78" spans="1:6" ht="16.5" customHeight="1" thickBot="1">
      <c r="A78" s="19"/>
      <c r="B78" s="55" t="s">
        <v>145</v>
      </c>
      <c r="C78" s="56"/>
      <c r="D78" s="57"/>
      <c r="E78" s="20">
        <v>22.04</v>
      </c>
      <c r="F78" s="21"/>
    </row>
    <row r="79" spans="1:6" ht="15.75" customHeight="1" thickBot="1">
      <c r="A79" s="19"/>
      <c r="B79" s="55" t="s">
        <v>144</v>
      </c>
      <c r="C79" s="56"/>
      <c r="D79" s="57"/>
      <c r="E79" s="20">
        <v>50</v>
      </c>
      <c r="F79" s="21"/>
    </row>
    <row r="80" spans="1:6" ht="15.75" customHeight="1" thickBot="1">
      <c r="A80" s="19"/>
      <c r="B80" s="55" t="s">
        <v>143</v>
      </c>
      <c r="C80" s="56"/>
      <c r="D80" s="57"/>
      <c r="E80" s="20">
        <v>247.88</v>
      </c>
      <c r="F80" s="21"/>
    </row>
    <row r="81" spans="1:6" ht="15.75" customHeight="1" thickBot="1">
      <c r="A81" s="15"/>
      <c r="B81" s="55" t="s">
        <v>35</v>
      </c>
      <c r="C81" s="56"/>
      <c r="D81" s="57"/>
      <c r="E81" s="25">
        <v>138.98</v>
      </c>
      <c r="F81" s="21"/>
    </row>
    <row r="82" spans="1:6" ht="15.75" customHeight="1" thickBot="1">
      <c r="A82" s="19"/>
      <c r="B82" s="55" t="s">
        <v>110</v>
      </c>
      <c r="C82" s="56"/>
      <c r="D82" s="57"/>
      <c r="E82" s="20">
        <v>15.25</v>
      </c>
      <c r="F82" s="21"/>
    </row>
    <row r="83" spans="1:6" ht="15.75" customHeight="1" thickBot="1">
      <c r="A83" s="19"/>
      <c r="B83" s="55" t="s">
        <v>142</v>
      </c>
      <c r="C83" s="56"/>
      <c r="D83" s="57"/>
      <c r="E83" s="20">
        <v>110.2</v>
      </c>
      <c r="F83" s="21"/>
    </row>
    <row r="84" spans="1:6" ht="15.75" customHeight="1" thickBot="1">
      <c r="A84" s="19"/>
      <c r="B84" s="55" t="s">
        <v>141</v>
      </c>
      <c r="C84" s="56"/>
      <c r="D84" s="57"/>
      <c r="E84" s="20">
        <v>104.41</v>
      </c>
      <c r="F84" s="21"/>
    </row>
    <row r="85" spans="1:6" ht="15.75" customHeight="1" thickBot="1">
      <c r="A85" s="19"/>
      <c r="B85" s="55" t="s">
        <v>140</v>
      </c>
      <c r="C85" s="56"/>
      <c r="D85" s="57"/>
      <c r="E85" s="20">
        <v>446.19</v>
      </c>
      <c r="F85" s="21"/>
    </row>
    <row r="86" spans="1:6" ht="15.75" customHeight="1" thickBot="1">
      <c r="A86" s="19"/>
      <c r="B86" s="55" t="s">
        <v>131</v>
      </c>
      <c r="C86" s="56"/>
      <c r="D86" s="57"/>
      <c r="E86" s="20">
        <v>258.81</v>
      </c>
      <c r="F86" s="21"/>
    </row>
    <row r="87" spans="1:6" ht="15.75" customHeight="1" thickBot="1">
      <c r="A87" s="19"/>
      <c r="B87" s="55" t="s">
        <v>139</v>
      </c>
      <c r="C87" s="56"/>
      <c r="D87" s="57"/>
      <c r="E87" s="20">
        <v>39.66</v>
      </c>
      <c r="F87" s="21"/>
    </row>
    <row r="88" spans="1:6" ht="15" customHeight="1" thickBot="1">
      <c r="A88" s="19"/>
      <c r="B88" s="55" t="s">
        <v>138</v>
      </c>
      <c r="C88" s="56"/>
      <c r="D88" s="57"/>
      <c r="E88" s="20">
        <v>23.92</v>
      </c>
      <c r="F88" s="21"/>
    </row>
    <row r="89" spans="1:6" ht="31.5" customHeight="1" thickBot="1">
      <c r="A89" s="19"/>
      <c r="B89" s="55" t="s">
        <v>137</v>
      </c>
      <c r="C89" s="56"/>
      <c r="D89" s="57"/>
      <c r="E89" s="20">
        <v>54.75</v>
      </c>
      <c r="F89" s="21"/>
    </row>
    <row r="90" spans="1:6" ht="15.75" customHeight="1" thickBot="1">
      <c r="A90" s="19"/>
      <c r="B90" s="55" t="s">
        <v>136</v>
      </c>
      <c r="C90" s="56"/>
      <c r="D90" s="57"/>
      <c r="E90" s="20">
        <v>32</v>
      </c>
      <c r="F90" s="21"/>
    </row>
    <row r="91" spans="1:6" ht="15.75" customHeight="1" thickBot="1">
      <c r="A91" s="19"/>
      <c r="B91" s="55" t="s">
        <v>135</v>
      </c>
      <c r="C91" s="56"/>
      <c r="D91" s="57"/>
      <c r="E91" s="20">
        <v>14.87</v>
      </c>
      <c r="F91" s="21"/>
    </row>
    <row r="92" spans="1:6" ht="15.75" customHeight="1" thickBot="1">
      <c r="A92" s="19"/>
      <c r="B92" s="55" t="s">
        <v>134</v>
      </c>
      <c r="C92" s="56"/>
      <c r="D92" s="57"/>
      <c r="E92" s="20">
        <v>55.47</v>
      </c>
      <c r="F92" s="21"/>
    </row>
    <row r="93" spans="1:6" ht="15.75" customHeight="1" thickBot="1">
      <c r="A93" s="19"/>
      <c r="B93" s="55" t="s">
        <v>133</v>
      </c>
      <c r="C93" s="56"/>
      <c r="D93" s="57"/>
      <c r="E93" s="20">
        <v>18.97</v>
      </c>
      <c r="F93" s="21"/>
    </row>
    <row r="94" spans="1:6" ht="15.75" customHeight="1" thickBot="1">
      <c r="A94" s="19"/>
      <c r="B94" s="55" t="s">
        <v>132</v>
      </c>
      <c r="C94" s="56"/>
      <c r="D94" s="57"/>
      <c r="E94" s="20">
        <v>42.4</v>
      </c>
      <c r="F94" s="21"/>
    </row>
    <row r="95" spans="1:6" ht="15.75" customHeight="1" thickBot="1">
      <c r="A95" s="19"/>
      <c r="B95" s="55" t="s">
        <v>131</v>
      </c>
      <c r="C95" s="56"/>
      <c r="D95" s="57"/>
      <c r="E95" s="20">
        <v>258.81</v>
      </c>
      <c r="F95" s="21"/>
    </row>
    <row r="96" spans="1:6" ht="15.75" customHeight="1" thickBot="1">
      <c r="A96" s="19"/>
      <c r="B96" s="55" t="s">
        <v>130</v>
      </c>
      <c r="C96" s="56"/>
      <c r="D96" s="57"/>
      <c r="E96" s="20">
        <v>277.97</v>
      </c>
      <c r="F96" s="21"/>
    </row>
    <row r="97" spans="1:6" ht="15.75" customHeight="1" thickBot="1">
      <c r="A97" s="19"/>
      <c r="B97" s="55" t="s">
        <v>129</v>
      </c>
      <c r="C97" s="56"/>
      <c r="D97" s="57"/>
      <c r="E97" s="20">
        <v>64.24</v>
      </c>
      <c r="F97" s="21"/>
    </row>
    <row r="98" spans="1:6" ht="15.75" customHeight="1" thickBot="1">
      <c r="A98" s="19"/>
      <c r="B98" s="24" t="s">
        <v>28</v>
      </c>
      <c r="C98" s="23"/>
      <c r="D98" s="18"/>
      <c r="E98" s="20">
        <f>513.34+37.59+32.34</f>
        <v>583.2700000000001</v>
      </c>
      <c r="F98" s="21"/>
    </row>
    <row r="99" spans="1:6" ht="15.75" customHeight="1" thickBot="1">
      <c r="A99" s="19" t="s">
        <v>34</v>
      </c>
      <c r="B99" s="55" t="s">
        <v>33</v>
      </c>
      <c r="C99" s="56"/>
      <c r="D99" s="57"/>
      <c r="E99" s="20"/>
      <c r="F99" s="21"/>
    </row>
    <row r="100" spans="1:6" ht="15.75" customHeight="1" thickBot="1">
      <c r="A100" s="19"/>
      <c r="B100" s="55" t="s">
        <v>32</v>
      </c>
      <c r="C100" s="56"/>
      <c r="D100" s="57"/>
      <c r="E100" s="20">
        <v>161.02</v>
      </c>
      <c r="F100" s="21"/>
    </row>
    <row r="101" spans="1:6" ht="15.75" customHeight="1" thickBot="1">
      <c r="A101" s="19"/>
      <c r="B101" s="55" t="s">
        <v>31</v>
      </c>
      <c r="C101" s="56"/>
      <c r="D101" s="57"/>
      <c r="E101" s="20">
        <v>232.2</v>
      </c>
      <c r="F101" s="21"/>
    </row>
    <row r="102" spans="1:6" ht="15.75" customHeight="1" thickBot="1">
      <c r="A102" s="19"/>
      <c r="B102" s="55" t="s">
        <v>128</v>
      </c>
      <c r="C102" s="56"/>
      <c r="D102" s="57"/>
      <c r="E102" s="20">
        <v>120.81</v>
      </c>
      <c r="F102" s="21"/>
    </row>
    <row r="103" spans="1:6" ht="15.75" customHeight="1" thickBot="1">
      <c r="A103" s="19"/>
      <c r="B103" s="55" t="s">
        <v>127</v>
      </c>
      <c r="C103" s="56"/>
      <c r="D103" s="57"/>
      <c r="E103" s="20">
        <v>7908.81</v>
      </c>
      <c r="F103" s="21"/>
    </row>
    <row r="104" spans="1:6" ht="15.75" customHeight="1" thickBot="1">
      <c r="A104" s="19"/>
      <c r="B104" s="55" t="s">
        <v>126</v>
      </c>
      <c r="C104" s="56"/>
      <c r="D104" s="57"/>
      <c r="E104" s="20">
        <v>9396.61</v>
      </c>
      <c r="F104" s="21"/>
    </row>
    <row r="105" spans="1:6" ht="15.75" customHeight="1" thickBot="1">
      <c r="A105" s="19"/>
      <c r="B105" s="55" t="s">
        <v>125</v>
      </c>
      <c r="C105" s="56"/>
      <c r="D105" s="57"/>
      <c r="E105" s="20">
        <v>266.05</v>
      </c>
      <c r="F105" s="21"/>
    </row>
    <row r="106" spans="1:6" ht="15.75" customHeight="1" thickBot="1">
      <c r="A106" s="19"/>
      <c r="B106" s="55" t="s">
        <v>124</v>
      </c>
      <c r="C106" s="56"/>
      <c r="D106" s="57"/>
      <c r="E106" s="20">
        <v>1209</v>
      </c>
      <c r="F106" s="21"/>
    </row>
    <row r="107" spans="1:6" ht="15.75" customHeight="1" thickBot="1">
      <c r="A107" s="19"/>
      <c r="B107" s="55" t="s">
        <v>123</v>
      </c>
      <c r="C107" s="56"/>
      <c r="D107" s="57"/>
      <c r="E107" s="20">
        <v>1342.37</v>
      </c>
      <c r="F107" s="21"/>
    </row>
    <row r="108" spans="1:6" ht="15.75" customHeight="1" thickBot="1">
      <c r="A108" s="19"/>
      <c r="B108" s="55" t="s">
        <v>122</v>
      </c>
      <c r="C108" s="56"/>
      <c r="D108" s="57"/>
      <c r="E108" s="20">
        <v>4530.51</v>
      </c>
      <c r="F108" s="21"/>
    </row>
    <row r="109" spans="1:6" ht="15.75" customHeight="1" thickBot="1">
      <c r="A109" s="19"/>
      <c r="B109" s="55" t="s">
        <v>30</v>
      </c>
      <c r="C109" s="56"/>
      <c r="D109" s="57"/>
      <c r="E109" s="20">
        <v>183.64</v>
      </c>
      <c r="F109" s="21"/>
    </row>
    <row r="110" spans="1:6" ht="15.75" customHeight="1" thickBot="1">
      <c r="A110" s="19"/>
      <c r="B110" s="55" t="s">
        <v>29</v>
      </c>
      <c r="C110" s="56"/>
      <c r="D110" s="57"/>
      <c r="E110" s="20">
        <v>48.47</v>
      </c>
      <c r="F110" s="21"/>
    </row>
    <row r="111" spans="1:6" ht="15.75" customHeight="1" thickBot="1">
      <c r="A111" s="19"/>
      <c r="B111" s="55" t="s">
        <v>121</v>
      </c>
      <c r="C111" s="56"/>
      <c r="D111" s="57"/>
      <c r="E111" s="20">
        <v>2.8</v>
      </c>
      <c r="F111" s="21"/>
    </row>
    <row r="112" spans="1:6" ht="15.75" customHeight="1" thickBot="1">
      <c r="A112" s="19"/>
      <c r="B112" s="55" t="s">
        <v>120</v>
      </c>
      <c r="C112" s="56"/>
      <c r="D112" s="57"/>
      <c r="E112" s="20">
        <v>233.05</v>
      </c>
      <c r="F112" s="21"/>
    </row>
    <row r="113" spans="1:6" ht="15.75" customHeight="1" thickBot="1">
      <c r="A113" s="19"/>
      <c r="B113" s="55" t="s">
        <v>119</v>
      </c>
      <c r="C113" s="56"/>
      <c r="D113" s="57"/>
      <c r="E113" s="20">
        <v>5.91</v>
      </c>
      <c r="F113" s="21"/>
    </row>
    <row r="114" spans="1:6" ht="15.75" customHeight="1" thickBot="1">
      <c r="A114" s="19"/>
      <c r="B114" s="55" t="s">
        <v>118</v>
      </c>
      <c r="C114" s="56"/>
      <c r="D114" s="57"/>
      <c r="E114" s="20">
        <v>7.19</v>
      </c>
      <c r="F114" s="21"/>
    </row>
    <row r="115" spans="1:6" ht="16.5" thickBot="1">
      <c r="A115" s="19"/>
      <c r="B115" s="55" t="s">
        <v>117</v>
      </c>
      <c r="C115" s="56"/>
      <c r="D115" s="57"/>
      <c r="E115" s="20">
        <v>8.39</v>
      </c>
      <c r="F115" s="21"/>
    </row>
    <row r="116" spans="1:6" ht="16.5" thickBot="1">
      <c r="A116" s="19"/>
      <c r="B116" s="24" t="s">
        <v>28</v>
      </c>
      <c r="C116" s="23"/>
      <c r="D116" s="18"/>
      <c r="E116" s="20">
        <v>879.29</v>
      </c>
      <c r="F116" s="21"/>
    </row>
    <row r="117" spans="1:6" ht="18.75" customHeight="1" thickBot="1">
      <c r="A117" s="19" t="s">
        <v>27</v>
      </c>
      <c r="B117" s="55" t="s">
        <v>24</v>
      </c>
      <c r="C117" s="56"/>
      <c r="D117" s="18"/>
      <c r="E117" s="20">
        <v>991.19</v>
      </c>
      <c r="F117" s="21"/>
    </row>
    <row r="118" spans="1:6" ht="18.75" customHeight="1" thickBot="1">
      <c r="A118" s="19"/>
      <c r="B118" s="55" t="s">
        <v>116</v>
      </c>
      <c r="C118" s="56"/>
      <c r="D118" s="18"/>
      <c r="E118" s="20"/>
      <c r="F118" s="21"/>
    </row>
    <row r="119" spans="1:6" ht="18.75" customHeight="1" thickBot="1">
      <c r="A119" s="19" t="s">
        <v>25</v>
      </c>
      <c r="B119" s="55" t="s">
        <v>26</v>
      </c>
      <c r="C119" s="56"/>
      <c r="D119" s="18"/>
      <c r="E119" s="20">
        <v>3842.44</v>
      </c>
      <c r="F119" s="21"/>
    </row>
    <row r="120" spans="1:6" ht="16.5" customHeight="1" thickBot="1">
      <c r="A120" s="19"/>
      <c r="B120" s="104" t="s">
        <v>115</v>
      </c>
      <c r="C120" s="105"/>
      <c r="D120" s="106"/>
      <c r="E120" s="20"/>
      <c r="F120" s="21"/>
    </row>
    <row r="121" spans="1:6" ht="18.75" customHeight="1" thickBot="1">
      <c r="A121" s="19"/>
      <c r="B121" s="55" t="s">
        <v>114</v>
      </c>
      <c r="C121" s="56"/>
      <c r="D121" s="57"/>
      <c r="E121" s="20"/>
      <c r="F121" s="21"/>
    </row>
    <row r="122" spans="1:6" ht="18.75" customHeight="1" thickBot="1">
      <c r="A122" s="19"/>
      <c r="B122" s="55" t="s">
        <v>113</v>
      </c>
      <c r="C122" s="56"/>
      <c r="D122" s="18"/>
      <c r="E122" s="20"/>
      <c r="F122" s="21"/>
    </row>
    <row r="123" spans="1:6" ht="18.75" customHeight="1" thickBot="1">
      <c r="A123" s="19"/>
      <c r="B123" s="55" t="s">
        <v>112</v>
      </c>
      <c r="C123" s="56"/>
      <c r="D123" s="18"/>
      <c r="E123" s="20"/>
      <c r="F123" s="21"/>
    </row>
    <row r="124" spans="1:6" ht="33" customHeight="1" thickBot="1">
      <c r="A124" s="19"/>
      <c r="B124" s="55" t="s">
        <v>23</v>
      </c>
      <c r="C124" s="56"/>
      <c r="D124" s="57"/>
      <c r="E124" s="22">
        <f>SUM(E65:E119)</f>
        <v>36357.63</v>
      </c>
      <c r="F124" s="12">
        <f>E124/12/11744.2</f>
        <v>0.2579828766540079</v>
      </c>
    </row>
    <row r="125" spans="1:6" ht="17.25" customHeight="1" thickBot="1">
      <c r="A125" s="16"/>
      <c r="B125" s="64" t="s">
        <v>22</v>
      </c>
      <c r="C125" s="65"/>
      <c r="D125" s="66"/>
      <c r="E125" s="32">
        <f>E124+E26</f>
        <v>326626.1025893184</v>
      </c>
      <c r="F125" s="32">
        <f>F124+F26</f>
        <v>2.3176412086343214</v>
      </c>
    </row>
    <row r="126" spans="1:6" ht="16.5" thickBot="1">
      <c r="A126" s="52" t="s">
        <v>21</v>
      </c>
      <c r="B126" s="67" t="s">
        <v>20</v>
      </c>
      <c r="C126" s="68"/>
      <c r="D126" s="69"/>
      <c r="E126" s="51"/>
      <c r="F126" s="21"/>
    </row>
    <row r="127" spans="1:6" ht="15.75" customHeight="1" thickBot="1">
      <c r="A127" s="19" t="s">
        <v>19</v>
      </c>
      <c r="B127" s="55" t="s">
        <v>18</v>
      </c>
      <c r="C127" s="56"/>
      <c r="D127" s="57"/>
      <c r="E127" s="20">
        <v>93418.74238027466</v>
      </c>
      <c r="F127" s="12">
        <f>E127/12/11744.2</f>
        <v>0.6628714768444186</v>
      </c>
    </row>
    <row r="128" spans="1:6" ht="15.75" customHeight="1" thickBot="1">
      <c r="A128" s="19" t="s">
        <v>17</v>
      </c>
      <c r="B128" s="58" t="s">
        <v>16</v>
      </c>
      <c r="C128" s="59"/>
      <c r="D128" s="60"/>
      <c r="E128" s="20">
        <v>3592.85</v>
      </c>
      <c r="F128" s="12">
        <f>E128/12/11744.2</f>
        <v>0.0254937898423619</v>
      </c>
    </row>
    <row r="129" spans="1:6" ht="19.5" customHeight="1" thickBot="1">
      <c r="A129" s="15" t="s">
        <v>15</v>
      </c>
      <c r="B129" s="58" t="s">
        <v>14</v>
      </c>
      <c r="C129" s="59"/>
      <c r="D129" s="60"/>
      <c r="E129" s="25">
        <v>137646.0958670415</v>
      </c>
      <c r="F129" s="12">
        <f>E129/12/11744.2</f>
        <v>0.9766955594182766</v>
      </c>
    </row>
    <row r="130" spans="1:6" ht="17.25" customHeight="1" thickBot="1">
      <c r="A130" s="19" t="s">
        <v>13</v>
      </c>
      <c r="B130" s="58" t="s">
        <v>12</v>
      </c>
      <c r="C130" s="59"/>
      <c r="D130" s="60"/>
      <c r="E130" s="20">
        <v>35578.84</v>
      </c>
      <c r="F130" s="12">
        <f>E130/12/11744.2</f>
        <v>0.25245681556285937</v>
      </c>
    </row>
    <row r="131" spans="1:6" ht="15.75" customHeight="1" thickBot="1">
      <c r="A131" s="19" t="s">
        <v>11</v>
      </c>
      <c r="B131" s="55" t="s">
        <v>10</v>
      </c>
      <c r="C131" s="56"/>
      <c r="D131" s="57"/>
      <c r="E131" s="12">
        <f>F131*12*11744.2</f>
        <v>165044.76163012083</v>
      </c>
      <c r="F131" s="12">
        <f>(F25+F125+F127+F128+F129+F130)*17%</f>
        <v>1.1711083033193748</v>
      </c>
    </row>
    <row r="132" spans="1:6" ht="15.75" customHeight="1" thickBot="1">
      <c r="A132" s="16"/>
      <c r="B132" s="61" t="s">
        <v>9</v>
      </c>
      <c r="C132" s="62"/>
      <c r="D132" s="63"/>
      <c r="E132" s="50">
        <f>SUM(E127:E131)</f>
        <v>435281.28987743694</v>
      </c>
      <c r="F132" s="50">
        <f>SUM(F127:F131)</f>
        <v>3.0886259449872915</v>
      </c>
    </row>
    <row r="133" spans="1:6" ht="15.75" customHeight="1" thickBot="1">
      <c r="A133" s="16"/>
      <c r="B133" s="55" t="s">
        <v>8</v>
      </c>
      <c r="C133" s="56"/>
      <c r="D133" s="14"/>
      <c r="E133" s="12">
        <f>F133*12*11744.2</f>
        <v>11358.963006308315</v>
      </c>
      <c r="F133" s="12">
        <f>(F25+F125+F132)*1%</f>
        <v>0.08059980675786285</v>
      </c>
    </row>
    <row r="134" spans="1:6" ht="15.75" customHeight="1" thickBot="1">
      <c r="A134" s="16"/>
      <c r="B134" s="55" t="s">
        <v>7</v>
      </c>
      <c r="C134" s="56"/>
      <c r="D134" s="14"/>
      <c r="E134" s="13">
        <f>(E19+E21+E26+E129)*26.2%</f>
        <v>201308.04150556633</v>
      </c>
      <c r="F134" s="12">
        <f>E134/12/11744.2</f>
        <v>1.4284216996869825</v>
      </c>
    </row>
    <row r="135" spans="1:6" ht="16.5" thickBot="1">
      <c r="A135" s="11"/>
      <c r="B135" s="81" t="s">
        <v>6</v>
      </c>
      <c r="C135" s="82"/>
      <c r="D135" s="82"/>
      <c r="E135" s="41">
        <f>E25+E125+E132+E133+E134</f>
        <v>1348563.3051427058</v>
      </c>
      <c r="F135" s="41">
        <f>F25+F125+F132+F133+F134</f>
        <v>9.56900218223113</v>
      </c>
    </row>
    <row r="136" spans="1:6" ht="16.5" thickBot="1">
      <c r="A136" s="49"/>
      <c r="B136" s="75" t="s">
        <v>5</v>
      </c>
      <c r="C136" s="76"/>
      <c r="D136" s="77"/>
      <c r="E136" s="10">
        <f>E135*1.18-E135</f>
        <v>242741.394925687</v>
      </c>
      <c r="F136" s="10">
        <f>F135*1.18-F135</f>
        <v>1.7224203928016024</v>
      </c>
    </row>
    <row r="137" spans="1:6" ht="16.5" thickBot="1">
      <c r="A137" s="48"/>
      <c r="B137" s="78" t="s">
        <v>4</v>
      </c>
      <c r="C137" s="79"/>
      <c r="D137" s="80"/>
      <c r="E137" s="9">
        <f>SUM(E135:E136)</f>
        <v>1591304.7000683928</v>
      </c>
      <c r="F137" s="9">
        <f>SUM(F135:F136)</f>
        <v>11.291422575032733</v>
      </c>
    </row>
    <row r="138" spans="1:6" ht="15.75">
      <c r="A138" s="47"/>
      <c r="B138" s="46"/>
      <c r="C138" s="46"/>
      <c r="D138" s="46"/>
      <c r="E138" s="45"/>
      <c r="F138" s="45"/>
    </row>
    <row r="139" spans="1:6" ht="15.75">
      <c r="A139" s="47"/>
      <c r="B139" s="46"/>
      <c r="C139" s="46"/>
      <c r="D139" s="46"/>
      <c r="E139" s="45"/>
      <c r="F139" s="45"/>
    </row>
    <row r="140" spans="1:6" ht="18.75" customHeight="1">
      <c r="A140" s="5"/>
      <c r="B140" s="74" t="s">
        <v>3</v>
      </c>
      <c r="C140" s="74"/>
      <c r="D140" s="74"/>
      <c r="E140" s="6" t="s">
        <v>2</v>
      </c>
      <c r="F140" s="2"/>
    </row>
    <row r="141" spans="1:6" ht="18.75">
      <c r="A141" s="5"/>
      <c r="B141" s="4"/>
      <c r="C141" s="7"/>
      <c r="D141" s="3"/>
      <c r="E141" s="6"/>
      <c r="F141" s="2"/>
    </row>
    <row r="142" spans="1:6" ht="22.5" customHeight="1">
      <c r="A142" s="8"/>
      <c r="B142" s="4" t="s">
        <v>1</v>
      </c>
      <c r="C142" s="7"/>
      <c r="D142" s="3"/>
      <c r="E142" s="6" t="s">
        <v>0</v>
      </c>
      <c r="F142" s="2"/>
    </row>
  </sheetData>
  <sheetProtection/>
  <mergeCells count="136">
    <mergeCell ref="B123:C123"/>
    <mergeCell ref="B54:D54"/>
    <mergeCell ref="B55:D55"/>
    <mergeCell ref="B56:D56"/>
    <mergeCell ref="B57:D57"/>
    <mergeCell ref="B58:D58"/>
    <mergeCell ref="B59:D59"/>
    <mergeCell ref="B60:D60"/>
    <mergeCell ref="B61:D61"/>
    <mergeCell ref="B65:D65"/>
    <mergeCell ref="B119:C119"/>
    <mergeCell ref="B117:C117"/>
    <mergeCell ref="B72:D72"/>
    <mergeCell ref="B78:D78"/>
    <mergeCell ref="B91:D91"/>
    <mergeCell ref="B92:D92"/>
    <mergeCell ref="B93:D93"/>
    <mergeCell ref="B95:D95"/>
    <mergeCell ref="B71:D71"/>
    <mergeCell ref="B73:D73"/>
    <mergeCell ref="B51:D51"/>
    <mergeCell ref="B52:D52"/>
    <mergeCell ref="B53:D53"/>
    <mergeCell ref="B64:D64"/>
    <mergeCell ref="B69:D69"/>
    <mergeCell ref="B70:D70"/>
    <mergeCell ref="B67:D67"/>
    <mergeCell ref="B68:D68"/>
    <mergeCell ref="B82:D82"/>
    <mergeCell ref="B83:D83"/>
    <mergeCell ref="B66:D66"/>
    <mergeCell ref="A15:C15"/>
    <mergeCell ref="B19:D19"/>
    <mergeCell ref="B21:D21"/>
    <mergeCell ref="B17:D17"/>
    <mergeCell ref="B18:D18"/>
    <mergeCell ref="B40:D40"/>
    <mergeCell ref="B41:D41"/>
    <mergeCell ref="B42:D42"/>
    <mergeCell ref="B43:D43"/>
    <mergeCell ref="B44:D44"/>
    <mergeCell ref="B36:D36"/>
    <mergeCell ref="B37:D37"/>
    <mergeCell ref="B38:D38"/>
    <mergeCell ref="B39:D39"/>
    <mergeCell ref="B26:D26"/>
    <mergeCell ref="B62:D62"/>
    <mergeCell ref="B63:D63"/>
    <mergeCell ref="B25:D25"/>
    <mergeCell ref="B74:D74"/>
    <mergeCell ref="B75:D75"/>
    <mergeCell ref="B45:D45"/>
    <mergeCell ref="B46:D46"/>
    <mergeCell ref="B47:D47"/>
    <mergeCell ref="B48:D48"/>
    <mergeCell ref="B79:D79"/>
    <mergeCell ref="B84:D84"/>
    <mergeCell ref="B85:D85"/>
    <mergeCell ref="B80:D80"/>
    <mergeCell ref="B81:D81"/>
    <mergeCell ref="B106:D106"/>
    <mergeCell ref="B96:D96"/>
    <mergeCell ref="B97:D97"/>
    <mergeCell ref="B87:D87"/>
    <mergeCell ref="B88:D88"/>
    <mergeCell ref="B122:C122"/>
    <mergeCell ref="B121:D121"/>
    <mergeCell ref="B120:D120"/>
    <mergeCell ref="B113:D113"/>
    <mergeCell ref="B99:D99"/>
    <mergeCell ref="B100:D100"/>
    <mergeCell ref="B101:D101"/>
    <mergeCell ref="B102:D102"/>
    <mergeCell ref="B109:D109"/>
    <mergeCell ref="B108:D108"/>
    <mergeCell ref="B30:D30"/>
    <mergeCell ref="B49:D49"/>
    <mergeCell ref="B50:D50"/>
    <mergeCell ref="A1:F1"/>
    <mergeCell ref="A2:F2"/>
    <mergeCell ref="A4:C4"/>
    <mergeCell ref="B6:D6"/>
    <mergeCell ref="E6:F6"/>
    <mergeCell ref="B22:D22"/>
    <mergeCell ref="B23:C23"/>
    <mergeCell ref="A7:B7"/>
    <mergeCell ref="A8:B8"/>
    <mergeCell ref="A9:B9"/>
    <mergeCell ref="A10:B10"/>
    <mergeCell ref="B28:D28"/>
    <mergeCell ref="B29:D29"/>
    <mergeCell ref="B20:D20"/>
    <mergeCell ref="B24:D24"/>
    <mergeCell ref="B16:D16"/>
    <mergeCell ref="B27:D27"/>
    <mergeCell ref="A3:F3"/>
    <mergeCell ref="A13:B13"/>
    <mergeCell ref="A5:B5"/>
    <mergeCell ref="B31:D31"/>
    <mergeCell ref="B32:D32"/>
    <mergeCell ref="A11:B11"/>
    <mergeCell ref="A12:B12"/>
    <mergeCell ref="B33:D33"/>
    <mergeCell ref="B34:D34"/>
    <mergeCell ref="B35:D35"/>
    <mergeCell ref="B140:D140"/>
    <mergeCell ref="B136:D136"/>
    <mergeCell ref="B137:D137"/>
    <mergeCell ref="B133:C133"/>
    <mergeCell ref="B134:C134"/>
    <mergeCell ref="B135:D135"/>
    <mergeCell ref="B128:D128"/>
    <mergeCell ref="B129:D129"/>
    <mergeCell ref="B130:D130"/>
    <mergeCell ref="B131:D131"/>
    <mergeCell ref="B132:D132"/>
    <mergeCell ref="B125:D125"/>
    <mergeCell ref="B126:D126"/>
    <mergeCell ref="B127:D127"/>
    <mergeCell ref="B76:D76"/>
    <mergeCell ref="B77:D77"/>
    <mergeCell ref="B124:D124"/>
    <mergeCell ref="B114:D114"/>
    <mergeCell ref="B115:D115"/>
    <mergeCell ref="B89:D89"/>
    <mergeCell ref="B86:D86"/>
    <mergeCell ref="B118:C118"/>
    <mergeCell ref="B90:D90"/>
    <mergeCell ref="B107:D107"/>
    <mergeCell ref="B94:D94"/>
    <mergeCell ref="B111:D111"/>
    <mergeCell ref="B112:D112"/>
    <mergeCell ref="B103:D103"/>
    <mergeCell ref="B104:D104"/>
    <mergeCell ref="B105:D105"/>
    <mergeCell ref="B110:D110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scale="73" r:id="rId1"/>
  <rowBreaks count="2" manualBreakCount="2">
    <brk id="84" max="5" man="1"/>
    <brk id="1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Jullia</dc:creator>
  <cp:keywords/>
  <dc:description/>
  <cp:lastModifiedBy>buh-e</cp:lastModifiedBy>
  <cp:lastPrinted>2015-12-28T06:47:06Z</cp:lastPrinted>
  <dcterms:created xsi:type="dcterms:W3CDTF">2011-11-18T03:31:28Z</dcterms:created>
  <dcterms:modified xsi:type="dcterms:W3CDTF">2015-12-28T09:46:14Z</dcterms:modified>
  <cp:category/>
  <cp:version/>
  <cp:contentType/>
  <cp:contentStatus/>
</cp:coreProperties>
</file>