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activeTab="0"/>
  </bookViews>
  <sheets>
    <sheet name="76-2009" sheetId="1" r:id="rId1"/>
  </sheets>
  <definedNames>
    <definedName name="_xlnm.Print_Area" localSheetId="0">'76-2009'!$A$1:$D$94</definedName>
  </definedNames>
  <calcPr fullCalcOnLoad="1"/>
</workbook>
</file>

<file path=xl/sharedStrings.xml><?xml version="1.0" encoding="utf-8"?>
<sst xmlns="http://schemas.openxmlformats.org/spreadsheetml/2006/main" count="116" uniqueCount="107">
  <si>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</si>
  <si>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</si>
  <si>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</si>
  <si>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</si>
  <si>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</si>
  <si>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</si>
  <si>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</si>
  <si>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</si>
  <si>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</si>
  <si>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</si>
  <si>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</si>
  <si>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</si>
  <si>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</si>
  <si>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</si>
  <si>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</si>
  <si>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</si>
  <si>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</si>
  <si>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9.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</si>
  <si>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</si>
  <si>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</si>
  <si>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</si>
  <si>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t>Обслуживаемая площадь                  12047,4 м2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</si>
  <si>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</si>
  <si>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</si>
  <si>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</si>
  <si>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</si>
  <si>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Установка светильников настенных 2подъезда-54шт</t>
  </si>
  <si>
    <t>Установка электроламп накаливания 2подъездов-301шт.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</si>
  <si>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</si>
  <si>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</si>
  <si>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</si>
  <si>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</si>
  <si>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</si>
  <si>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 xml:space="preserve">3.1. </t>
  </si>
  <si>
    <t xml:space="preserve">3.2. </t>
  </si>
  <si>
    <t>3.3.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</si>
  <si>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</si>
  <si>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</si>
  <si>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</si>
  <si>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Смена манометров 10АТ-6шт.</t>
  </si>
  <si>
    <t>благоустройство (цветники, ограждения)</t>
  </si>
  <si>
    <t>Сброс снега с козырьков и парапетов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</si>
  <si>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</si>
  <si>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Установка воздухоотводчиков-1шт.</t>
  </si>
  <si>
    <t>Установка шарового крана d15-1шт.</t>
  </si>
  <si>
    <t>Ревизия, прочистка канализации и подчеканка раструбов-12м</t>
  </si>
  <si>
    <t>Замена сборки d20 на системе отпопления-6шт.</t>
  </si>
  <si>
    <t>Смена шарового крана на циркуляции d20-1шт.</t>
  </si>
  <si>
    <t>Смена сборки на d40-2шт.</t>
  </si>
  <si>
    <t>Покраска узла управления-1шт.</t>
  </si>
  <si>
    <t>Текущий ремонт т/изоляции в подвальном помещении-16м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</si>
  <si>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</si>
  <si>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Материалы/услуги:</t>
  </si>
  <si>
    <t>Установка защиты МОП-(4х2)</t>
  </si>
  <si>
    <t>Сварочные работы</t>
  </si>
  <si>
    <t>Установка и изготовление различных металлоконструкций</t>
  </si>
  <si>
    <t>Сантехнические работы</t>
  </si>
  <si>
    <t>Замена кранов, смесителей</t>
  </si>
  <si>
    <t>Прочистка засоров</t>
  </si>
  <si>
    <t>Ремонт отопительных систем и водоснабжения</t>
  </si>
  <si>
    <t>Электромонтажные работы</t>
  </si>
  <si>
    <t>Освещение лестничных маршей, коридоров</t>
  </si>
  <si>
    <t>Установка светильников, выключателей, розеток</t>
  </si>
  <si>
    <t>Плотницкие работы</t>
  </si>
  <si>
    <t>Установка пружин на двери</t>
  </si>
  <si>
    <t>Установка ручек на двери и окна</t>
  </si>
  <si>
    <t>Адрес                                               м-н Горский, 76</t>
  </si>
  <si>
    <t xml:space="preserve">Смена манометров </t>
  </si>
  <si>
    <t>Установка защиты МОП</t>
  </si>
  <si>
    <t>Текущий ремонт т/изоляции в подвальном помещении</t>
  </si>
  <si>
    <t>Покраска узла управления</t>
  </si>
  <si>
    <t xml:space="preserve">Смена шарового крана на циркуляции </t>
  </si>
  <si>
    <t>Замена сборки на системе отпопления</t>
  </si>
  <si>
    <t>Ревизия, прочистка канализации и подчеканка раструбов</t>
  </si>
  <si>
    <t xml:space="preserve">Установка шарового крана </t>
  </si>
  <si>
    <t>Установка воздухоотводчиков</t>
  </si>
  <si>
    <t>Выполнение заявок:</t>
  </si>
  <si>
    <t>Установка диодов в линии электропроводки в местах общего пользования</t>
  </si>
  <si>
    <t>1.1.</t>
  </si>
  <si>
    <t>1.2.</t>
  </si>
  <si>
    <t>1.3.</t>
  </si>
  <si>
    <t>1.4.</t>
  </si>
  <si>
    <t>1.5.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</si>
  <si>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2009 год (ОТЧЕТ)</t>
  </si>
  <si>
    <t>ИТОГО задолженность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</si>
  <si>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</si>
  <si>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</si>
  <si>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</si>
  <si>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</si>
  <si>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Утепление окон</t>
  </si>
  <si>
    <t>1) Диспетчеризация-334,40*кол-во лифтов 4=1337,6*12месяцев=16051,2+з/п10650=26701,2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лифтов-2415 (ОТИС по договору)+18%*4лифтов=11398,8*12месяцев=136785,6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Тех.осведетельствование-1911,85*кол-во лифтов4=7647,4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лампочек-5760руб.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несущих канатов 1п.-7834руб.</t>
  </si>
  <si>
    <t>Выполнение работ по запуску отопления в квартирах, холодного, горячего водоснабжения</t>
  </si>
  <si>
    <r>
      <rPr>
        <b/>
        <sz val="11"/>
        <color indexed="8"/>
        <rFont val="Times New Roman"/>
        <family val="1"/>
      </rPr>
      <t xml:space="preserve">Узлы учета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Экспертиза проектов на соответствие требований и учету теп.энергии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Поверка приборов учета, вызов инспектора на соответствие приборов учета                                                                                                                                                                                      3) Внесение изменений в проект                                                                                                                                                                                                                                                        4) Акт допуска на коммерческий учет, поверка манометров, установка модемов                                                                                                                                 5) Монтаж модема и настройка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</si>
  <si>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</si>
  <si>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Начислено за рекламу</t>
  </si>
  <si>
    <t>Начислено за использование конструктивных элементов</t>
  </si>
  <si>
    <t>Задолженность за отопление</t>
  </si>
  <si>
    <t>Задолженность за горячее водоснабжение</t>
  </si>
  <si>
    <t>Задолженность за холодное водоснабжение</t>
  </si>
  <si>
    <t xml:space="preserve">Задолженность по текущему содержанию </t>
  </si>
  <si>
    <t xml:space="preserve">Задолженность по обслуживанию лифтов </t>
  </si>
  <si>
    <t xml:space="preserve">Задолженность по вывозу и утилизации отходов </t>
  </si>
  <si>
    <t>Задолженность за собственниками дома на 01.01.2010 г.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</si>
  <si>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Диспетчеризация-26701,2руб.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лифтов-136785,6руб.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Тех.осведетельствование-7647,4руб.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лампочек-2880руб.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несущих канатов 1п.-7834руб.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181848,20 руб.</t>
    </r>
  </si>
  <si>
    <t>Прочие доходы</t>
  </si>
  <si>
    <t>Итого прочие доходы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</si>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</sst>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5" fillId="0" borderId="10" xfId="0" applyFont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3" fontId="44" fillId="0" borderId="10" xfId="0" applyNumberFormat="1" applyFont="1" applyBorder="1" applyAlignment="1" applyProtection="1">
      <alignment horizontal="center" vertical="center" wrapText="1"/>
      <protection hidden="1"/>
    </xf>
    <xf numFmtId="3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" fontId="44" fillId="0" borderId="10" xfId="0" applyNumberFormat="1" applyFont="1" applyBorder="1" applyAlignment="1" applyProtection="1">
      <alignment vertical="center" wrapText="1"/>
      <protection hidden="1"/>
    </xf>
    <xf numFmtId="49" fontId="44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vertical="center"/>
      <protection hidden="1"/>
    </xf>
    <xf numFmtId="16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left" vertical="center" wrapText="1"/>
      <protection hidden="1"/>
    </xf>
    <xf numFmtId="4" fontId="45" fillId="0" borderId="0" xfId="0" applyNumberFormat="1" applyFont="1" applyBorder="1" applyAlignment="1" applyProtection="1">
      <alignment horizontal="center" vertical="center" wrapText="1"/>
      <protection hidden="1"/>
    </xf>
    <xf numFmtId="4" fontId="45" fillId="0" borderId="0" xfId="0" applyNumberFormat="1" applyFont="1" applyBorder="1" applyAlignment="1" applyProtection="1">
      <alignment horizontal="left" vertical="center" wrapText="1"/>
      <protection hidden="1"/>
    </xf>
    <xf numFmtId="0" fontId="45" fillId="0" borderId="0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4" fontId="44" fillId="0" borderId="0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 wrapText="1"/>
      <protection hidden="1"/>
    </xf>
    <xf numFmtId="4" fontId="46" fillId="0" borderId="0" xfId="0" applyNumberFormat="1" applyFont="1" applyAlignment="1" applyProtection="1">
      <alignment horizontal="left" vertical="center" wrapText="1"/>
      <protection hidden="1"/>
    </xf>
    <xf numFmtId="4" fontId="46" fillId="0" borderId="0" xfId="0" applyNumberFormat="1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4" fontId="46" fillId="0" borderId="0" xfId="0" applyNumberFormat="1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4" fontId="44" fillId="0" borderId="0" xfId="0" applyNumberFormat="1" applyFont="1" applyAlignment="1" applyProtection="1">
      <alignment horizontal="right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10" xfId="0" applyFont="1" applyBorder="1" applyAlignment="1" applyProtection="1">
      <alignment horizontal="left" vertical="center"/>
      <protection hidden="1"/>
    </xf>
    <xf numFmtId="0" fontId="44" fillId="0" borderId="0" xfId="0" applyNumberFormat="1" applyFont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12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horizontal="left" vertical="center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49" fontId="45" fillId="0" borderId="10" xfId="0" applyNumberFormat="1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view="pageBreakPreview" zoomScale="89" zoomScaleSheetLayoutView="89" zoomScalePageLayoutView="0" workbookViewId="0" topLeftCell="A1">
      <selection activeCell="C28" sqref="C28"/>
    </sheetView>
  </sheetViews>
  <sheetFormatPr defaultColWidth="9.140625" defaultRowHeight="15"/>
  <cols>
    <col min="1" max="1" width="4.57421875" style="32" customWidth="1"/>
    <col min="2" max="2" width="95.140625" style="33" customWidth="1"/>
    <col min="3" max="3" width="20.28125" style="1" customWidth="1"/>
    <col min="4" max="4" width="20.8515625" style="1" customWidth="1"/>
    <col min="5" max="16384" width="9.140625" style="10" customWidth="1"/>
  </cols>
  <sheetData>
    <row r="1" ht="21" customHeight="1">
      <c r="D1" s="34"/>
    </row>
    <row r="2" spans="1:4" ht="63.75" customHeight="1">
      <c r="A2" s="49" t="s">
        <v>83</v>
      </c>
      <c r="B2" s="49"/>
      <c r="C2" s="49"/>
      <c r="D2" s="49"/>
    </row>
    <row r="3" spans="1:4" s="33" customFormat="1" ht="15.75">
      <c r="A3" s="48" t="s">
        <v>66</v>
      </c>
      <c r="B3" s="48"/>
      <c r="C3" s="1"/>
      <c r="D3" s="1"/>
    </row>
    <row r="4" spans="1:4" s="33" customFormat="1" ht="15.75">
      <c r="A4" s="48" t="s">
        <v>21</v>
      </c>
      <c r="B4" s="48"/>
      <c r="C4" s="1"/>
      <c r="D4" s="1"/>
    </row>
    <row r="6" spans="1:4" s="33" customFormat="1" ht="61.5" customHeight="1">
      <c r="A6" s="2" t="s">
        <v>1</v>
      </c>
      <c r="B6" s="2" t="s">
        <v>0</v>
      </c>
      <c r="C6" s="3" t="s">
        <v>28</v>
      </c>
      <c r="D6" s="3" t="s">
        <v>29</v>
      </c>
    </row>
    <row r="7" spans="1:4" ht="29.25" customHeight="1">
      <c r="A7" s="46" t="s">
        <v>7</v>
      </c>
      <c r="B7" s="46"/>
      <c r="C7" s="4">
        <f aca="true" t="shared" si="0" ref="C7:C21">12047.4*D7*12</f>
        <v>1103059.944</v>
      </c>
      <c r="D7" s="4">
        <v>7.63</v>
      </c>
    </row>
    <row r="8" spans="1:4" ht="62.25" customHeight="1">
      <c r="A8" s="5" t="s">
        <v>9</v>
      </c>
      <c r="B8" s="6" t="s">
        <v>93</v>
      </c>
      <c r="C8" s="3">
        <f t="shared" si="0"/>
        <v>281909.16000000003</v>
      </c>
      <c r="D8" s="3">
        <v>1.95</v>
      </c>
    </row>
    <row r="9" spans="1:4" ht="15.75" hidden="1">
      <c r="A9" s="5"/>
      <c r="B9" s="6" t="s">
        <v>52</v>
      </c>
      <c r="C9" s="3">
        <f t="shared" si="0"/>
        <v>50599.07999999999</v>
      </c>
      <c r="D9" s="3">
        <v>0.35</v>
      </c>
    </row>
    <row r="10" spans="1:4" ht="13.5" customHeight="1" hidden="1">
      <c r="A10" s="7"/>
      <c r="B10" s="35" t="s">
        <v>26</v>
      </c>
      <c r="C10" s="3">
        <f t="shared" si="0"/>
        <v>868.31996922</v>
      </c>
      <c r="D10" s="3">
        <v>0.006006275</v>
      </c>
    </row>
    <row r="11" spans="1:4" ht="15.75" hidden="1">
      <c r="A11" s="7"/>
      <c r="B11" s="35" t="s">
        <v>27</v>
      </c>
      <c r="C11" s="3">
        <f t="shared" si="0"/>
        <v>5249.999997147601</v>
      </c>
      <c r="D11" s="3">
        <v>0.0363148895</v>
      </c>
    </row>
    <row r="12" spans="1:4" ht="15.75" hidden="1">
      <c r="A12" s="7"/>
      <c r="B12" s="35" t="s">
        <v>53</v>
      </c>
      <c r="C12" s="3">
        <f t="shared" si="0"/>
        <v>1999.999999051056</v>
      </c>
      <c r="D12" s="3">
        <v>0.01383424362</v>
      </c>
    </row>
    <row r="13" spans="1:4" ht="15.75" hidden="1">
      <c r="A13" s="7"/>
      <c r="B13" s="35" t="s">
        <v>43</v>
      </c>
      <c r="C13" s="3">
        <f t="shared" si="0"/>
        <v>269.78995749599994</v>
      </c>
      <c r="D13" s="19">
        <v>0.00186617</v>
      </c>
    </row>
    <row r="14" spans="1:4" ht="15.75" hidden="1">
      <c r="A14" s="7"/>
      <c r="B14" s="35" t="s">
        <v>44</v>
      </c>
      <c r="C14" s="3">
        <f t="shared" si="0"/>
        <v>109.99950854400001</v>
      </c>
      <c r="D14" s="19">
        <v>0.00076088</v>
      </c>
    </row>
    <row r="15" spans="1:4" ht="15.75" hidden="1">
      <c r="A15" s="7"/>
      <c r="B15" s="35" t="s">
        <v>45</v>
      </c>
      <c r="C15" s="3">
        <f t="shared" si="0"/>
        <v>9999.9999807984</v>
      </c>
      <c r="D15" s="3">
        <v>0.069171218</v>
      </c>
    </row>
    <row r="16" spans="1:4" ht="15.75" hidden="1">
      <c r="A16" s="7"/>
      <c r="B16" s="35" t="s">
        <v>46</v>
      </c>
      <c r="C16" s="3">
        <f t="shared" si="0"/>
        <v>449.99999769024</v>
      </c>
      <c r="D16" s="19">
        <v>0.0031127048</v>
      </c>
    </row>
    <row r="17" spans="1:4" ht="15.75" hidden="1">
      <c r="A17" s="7"/>
      <c r="B17" s="35" t="s">
        <v>47</v>
      </c>
      <c r="C17" s="3">
        <f t="shared" si="0"/>
        <v>133.9999533072</v>
      </c>
      <c r="D17" s="19">
        <v>0.000926894</v>
      </c>
    </row>
    <row r="18" spans="1:4" ht="15.75" hidden="1">
      <c r="A18" s="7"/>
      <c r="B18" s="35" t="s">
        <v>48</v>
      </c>
      <c r="C18" s="3">
        <f t="shared" si="0"/>
        <v>299.99999364120004</v>
      </c>
      <c r="D18" s="19">
        <v>0.0020751365</v>
      </c>
    </row>
    <row r="19" spans="1:4" ht="15.75" hidden="1">
      <c r="A19" s="7"/>
      <c r="B19" s="35" t="s">
        <v>49</v>
      </c>
      <c r="C19" s="3">
        <f t="shared" si="0"/>
        <v>3999.9999995478</v>
      </c>
      <c r="D19" s="3">
        <v>0.02766848725</v>
      </c>
    </row>
    <row r="20" spans="1:4" ht="15.75" hidden="1">
      <c r="A20" s="7"/>
      <c r="B20" s="35" t="s">
        <v>50</v>
      </c>
      <c r="C20" s="3">
        <f t="shared" si="0"/>
        <v>4399.999998779736</v>
      </c>
      <c r="D20" s="3">
        <v>0.03043533597</v>
      </c>
    </row>
    <row r="21" spans="1:4" ht="15.75" hidden="1">
      <c r="A21" s="7"/>
      <c r="B21" s="35" t="s">
        <v>39</v>
      </c>
      <c r="C21" s="3">
        <f t="shared" si="0"/>
        <v>659.999999021832</v>
      </c>
      <c r="D21" s="19">
        <v>0.00456530039</v>
      </c>
    </row>
    <row r="22" spans="1:4" ht="95.25" customHeight="1">
      <c r="A22" s="7" t="s">
        <v>78</v>
      </c>
      <c r="B22" s="39" t="s">
        <v>92</v>
      </c>
      <c r="C22" s="3"/>
      <c r="D22" s="19"/>
    </row>
    <row r="23" spans="1:4" ht="19.5" customHeight="1">
      <c r="A23" s="7"/>
      <c r="B23" s="8" t="s">
        <v>59</v>
      </c>
      <c r="C23" s="3"/>
      <c r="D23" s="19"/>
    </row>
    <row r="24" spans="1:4" ht="19.5" customHeight="1">
      <c r="A24" s="7"/>
      <c r="B24" s="35" t="s">
        <v>75</v>
      </c>
      <c r="C24" s="3"/>
      <c r="D24" s="19"/>
    </row>
    <row r="25" spans="1:4" ht="19.5" customHeight="1">
      <c r="A25" s="7"/>
      <c r="B25" s="35" t="s">
        <v>74</v>
      </c>
      <c r="C25" s="3"/>
      <c r="D25" s="19"/>
    </row>
    <row r="26" spans="1:4" ht="19.5" customHeight="1">
      <c r="A26" s="7"/>
      <c r="B26" s="35" t="s">
        <v>72</v>
      </c>
      <c r="C26" s="3"/>
      <c r="D26" s="19"/>
    </row>
    <row r="27" spans="1:4" ht="19.5" customHeight="1">
      <c r="A27" s="7"/>
      <c r="B27" s="35" t="s">
        <v>71</v>
      </c>
      <c r="C27" s="3"/>
      <c r="D27" s="19"/>
    </row>
    <row r="28" spans="1:4" ht="19.5" customHeight="1">
      <c r="A28" s="7"/>
      <c r="B28" s="35" t="s">
        <v>70</v>
      </c>
      <c r="C28" s="3"/>
      <c r="D28" s="19"/>
    </row>
    <row r="29" spans="1:4" ht="19.5" customHeight="1">
      <c r="A29" s="7"/>
      <c r="B29" s="35" t="s">
        <v>69</v>
      </c>
      <c r="C29" s="3"/>
      <c r="D29" s="19"/>
    </row>
    <row r="30" spans="1:4" ht="19.5" customHeight="1">
      <c r="A30" s="7"/>
      <c r="B30" s="35" t="s">
        <v>67</v>
      </c>
      <c r="C30" s="3"/>
      <c r="D30" s="19"/>
    </row>
    <row r="31" spans="1:4" ht="19.5" customHeight="1">
      <c r="A31" s="7"/>
      <c r="B31" s="8" t="s">
        <v>57</v>
      </c>
      <c r="C31" s="3"/>
      <c r="D31" s="19"/>
    </row>
    <row r="32" spans="1:4" ht="18" customHeight="1">
      <c r="A32" s="7" t="s">
        <v>79</v>
      </c>
      <c r="B32" s="9" t="s">
        <v>54</v>
      </c>
      <c r="C32" s="10"/>
      <c r="D32" s="19"/>
    </row>
    <row r="33" spans="1:4" ht="18" customHeight="1">
      <c r="A33" s="7"/>
      <c r="B33" s="9" t="s">
        <v>76</v>
      </c>
      <c r="C33" s="12">
        <v>3</v>
      </c>
      <c r="D33" s="19"/>
    </row>
    <row r="34" spans="1:4" ht="18" customHeight="1">
      <c r="A34" s="7"/>
      <c r="B34" s="8" t="s">
        <v>55</v>
      </c>
      <c r="C34" s="11"/>
      <c r="D34" s="19"/>
    </row>
    <row r="35" spans="1:4" ht="18" customHeight="1">
      <c r="A35" s="7" t="s">
        <v>80</v>
      </c>
      <c r="B35" s="9" t="s">
        <v>56</v>
      </c>
      <c r="C35" s="10"/>
      <c r="D35" s="19"/>
    </row>
    <row r="36" spans="1:4" ht="18" customHeight="1">
      <c r="A36" s="7"/>
      <c r="B36" s="9" t="s">
        <v>76</v>
      </c>
      <c r="C36" s="12">
        <v>223</v>
      </c>
      <c r="D36" s="19"/>
    </row>
    <row r="37" spans="1:4" ht="18" customHeight="1">
      <c r="A37" s="7"/>
      <c r="B37" s="18" t="s">
        <v>91</v>
      </c>
      <c r="C37" s="12"/>
      <c r="D37" s="19"/>
    </row>
    <row r="38" spans="1:4" ht="18" customHeight="1">
      <c r="A38" s="7"/>
      <c r="B38" s="8" t="s">
        <v>58</v>
      </c>
      <c r="C38" s="11"/>
      <c r="D38" s="19"/>
    </row>
    <row r="39" spans="1:4" ht="18" customHeight="1">
      <c r="A39" s="7"/>
      <c r="B39" s="35" t="s">
        <v>73</v>
      </c>
      <c r="C39" s="11"/>
      <c r="D39" s="19"/>
    </row>
    <row r="40" spans="1:4" ht="18" customHeight="1">
      <c r="A40" s="7" t="s">
        <v>81</v>
      </c>
      <c r="B40" s="9" t="s">
        <v>60</v>
      </c>
      <c r="C40" s="10"/>
      <c r="D40" s="19"/>
    </row>
    <row r="41" spans="1:4" ht="18" customHeight="1">
      <c r="A41" s="7"/>
      <c r="B41" s="9" t="s">
        <v>76</v>
      </c>
      <c r="C41" s="12">
        <v>240</v>
      </c>
      <c r="D41" s="19"/>
    </row>
    <row r="42" spans="1:4" ht="18" customHeight="1">
      <c r="A42" s="7"/>
      <c r="B42" s="8" t="s">
        <v>61</v>
      </c>
      <c r="C42" s="11"/>
      <c r="D42" s="19"/>
    </row>
    <row r="43" spans="1:4" ht="18" customHeight="1">
      <c r="A43" s="7"/>
      <c r="B43" s="8" t="s">
        <v>77</v>
      </c>
      <c r="C43" s="11"/>
      <c r="D43" s="19"/>
    </row>
    <row r="44" spans="1:4" ht="18" customHeight="1">
      <c r="A44" s="7"/>
      <c r="B44" s="8" t="s">
        <v>62</v>
      </c>
      <c r="C44" s="11"/>
      <c r="D44" s="19"/>
    </row>
    <row r="45" spans="1:4" ht="18" customHeight="1">
      <c r="A45" s="7"/>
      <c r="B45" s="35" t="s">
        <v>68</v>
      </c>
      <c r="C45" s="11"/>
      <c r="D45" s="19"/>
    </row>
    <row r="46" spans="1:4" ht="18" customHeight="1">
      <c r="A46" s="7" t="s">
        <v>82</v>
      </c>
      <c r="B46" s="9" t="s">
        <v>63</v>
      </c>
      <c r="C46" s="10"/>
      <c r="D46" s="19"/>
    </row>
    <row r="47" spans="1:4" ht="18" customHeight="1">
      <c r="A47" s="5"/>
      <c r="B47" s="9" t="s">
        <v>76</v>
      </c>
      <c r="C47" s="12">
        <v>30</v>
      </c>
      <c r="D47" s="19"/>
    </row>
    <row r="48" spans="1:4" ht="18" customHeight="1">
      <c r="A48" s="7"/>
      <c r="B48" s="8" t="s">
        <v>89</v>
      </c>
      <c r="C48" s="3"/>
      <c r="D48" s="19"/>
    </row>
    <row r="49" spans="1:4" ht="18" customHeight="1">
      <c r="A49" s="7"/>
      <c r="B49" s="8" t="s">
        <v>64</v>
      </c>
      <c r="C49" s="3"/>
      <c r="D49" s="19"/>
    </row>
    <row r="50" spans="1:4" ht="18" customHeight="1">
      <c r="A50" s="7"/>
      <c r="B50" s="8" t="s">
        <v>65</v>
      </c>
      <c r="C50" s="3"/>
      <c r="D50" s="19"/>
    </row>
    <row r="51" spans="1:4" ht="45.75" customHeight="1">
      <c r="A51" s="5" t="s">
        <v>11</v>
      </c>
      <c r="B51" s="6" t="s">
        <v>10</v>
      </c>
      <c r="C51" s="3">
        <f>12047.4*D51*12</f>
        <v>122883.47999999998</v>
      </c>
      <c r="D51" s="3">
        <v>0.85</v>
      </c>
    </row>
    <row r="52" spans="1:4" ht="39" customHeight="1">
      <c r="A52" s="5" t="s">
        <v>14</v>
      </c>
      <c r="B52" s="13" t="s">
        <v>18</v>
      </c>
      <c r="C52" s="3"/>
      <c r="D52" s="3"/>
    </row>
    <row r="53" spans="1:4" ht="24.75" customHeight="1">
      <c r="A53" s="18" t="s">
        <v>33</v>
      </c>
      <c r="B53" s="8" t="s">
        <v>12</v>
      </c>
      <c r="C53" s="3">
        <f>C54+C55</f>
        <v>158823.26922312</v>
      </c>
      <c r="D53" s="3">
        <f>D54+D55</f>
        <v>1.0985999</v>
      </c>
    </row>
    <row r="54" spans="1:4" ht="23.25" customHeight="1" hidden="1">
      <c r="A54" s="18"/>
      <c r="B54" s="8" t="s">
        <v>15</v>
      </c>
      <c r="C54" s="3">
        <f>12047.4*D54*12</f>
        <v>152664.6528</v>
      </c>
      <c r="D54" s="3">
        <v>1.056</v>
      </c>
    </row>
    <row r="55" spans="1:4" ht="24" customHeight="1" hidden="1">
      <c r="A55" s="18"/>
      <c r="B55" s="8" t="s">
        <v>38</v>
      </c>
      <c r="C55" s="3">
        <f>12047.4*D55*12</f>
        <v>6158.61642312</v>
      </c>
      <c r="D55" s="3">
        <v>0.0425999</v>
      </c>
    </row>
    <row r="56" spans="1:4" ht="23.25" customHeight="1">
      <c r="A56" s="18" t="s">
        <v>34</v>
      </c>
      <c r="B56" s="14" t="s">
        <v>13</v>
      </c>
      <c r="C56" s="3">
        <f>C57+C58+C59</f>
        <v>155057.26643999998</v>
      </c>
      <c r="D56" s="3">
        <f>D57+D58+D59</f>
        <v>1.0725500000000001</v>
      </c>
    </row>
    <row r="57" spans="1:4" ht="23.25" customHeight="1" hidden="1">
      <c r="A57" s="18"/>
      <c r="B57" s="8" t="s">
        <v>16</v>
      </c>
      <c r="C57" s="3">
        <f aca="true" t="shared" si="1" ref="C57:C66">12047.4*D57*12</f>
        <v>135894.672</v>
      </c>
      <c r="D57" s="3">
        <v>0.94</v>
      </c>
    </row>
    <row r="58" spans="1:4" ht="23.25" customHeight="1" hidden="1">
      <c r="A58" s="18"/>
      <c r="B58" s="8" t="s">
        <v>38</v>
      </c>
      <c r="C58" s="3">
        <f t="shared" si="1"/>
        <v>10119.816</v>
      </c>
      <c r="D58" s="3">
        <v>0.07</v>
      </c>
    </row>
    <row r="59" spans="1:4" ht="23.25" customHeight="1" hidden="1">
      <c r="A59" s="18"/>
      <c r="B59" s="8" t="s">
        <v>40</v>
      </c>
      <c r="C59" s="3">
        <f t="shared" si="1"/>
        <v>9042.778439999998</v>
      </c>
      <c r="D59" s="3">
        <v>0.06255</v>
      </c>
    </row>
    <row r="60" spans="1:4" ht="30.75" customHeight="1">
      <c r="A60" s="18" t="s">
        <v>35</v>
      </c>
      <c r="B60" s="8" t="s">
        <v>22</v>
      </c>
      <c r="C60" s="3">
        <f t="shared" si="1"/>
        <v>2891.376</v>
      </c>
      <c r="D60" s="3">
        <v>0.02</v>
      </c>
    </row>
    <row r="61" spans="1:4" ht="111.75" customHeight="1">
      <c r="A61" s="5" t="s">
        <v>2</v>
      </c>
      <c r="B61" s="9" t="s">
        <v>42</v>
      </c>
      <c r="C61" s="3">
        <f t="shared" si="1"/>
        <v>133003.296</v>
      </c>
      <c r="D61" s="3">
        <v>0.92</v>
      </c>
    </row>
    <row r="62" spans="1:4" ht="30.75" customHeight="1">
      <c r="A62" s="5" t="s">
        <v>3</v>
      </c>
      <c r="B62" s="9" t="s">
        <v>41</v>
      </c>
      <c r="C62" s="3">
        <f t="shared" si="1"/>
        <v>4337.063999999999</v>
      </c>
      <c r="D62" s="3">
        <v>0.03</v>
      </c>
    </row>
    <row r="63" spans="1:4" ht="30.75" customHeight="1">
      <c r="A63" s="5" t="s">
        <v>4</v>
      </c>
      <c r="B63" s="9" t="s">
        <v>23</v>
      </c>
      <c r="C63" s="3">
        <f t="shared" si="1"/>
        <v>39033.576</v>
      </c>
      <c r="D63" s="3">
        <v>0.27</v>
      </c>
    </row>
    <row r="64" spans="1:4" s="36" customFormat="1" ht="30.75" customHeight="1">
      <c r="A64" s="5" t="s">
        <v>5</v>
      </c>
      <c r="B64" s="9" t="s">
        <v>24</v>
      </c>
      <c r="C64" s="3">
        <f t="shared" si="1"/>
        <v>60718.89599999999</v>
      </c>
      <c r="D64" s="3">
        <v>0.42</v>
      </c>
    </row>
    <row r="65" spans="1:4" ht="30.75" customHeight="1">
      <c r="A65" s="5" t="s">
        <v>6</v>
      </c>
      <c r="B65" s="9" t="s">
        <v>25</v>
      </c>
      <c r="C65" s="3">
        <f t="shared" si="1"/>
        <v>78067.152</v>
      </c>
      <c r="D65" s="3">
        <v>0.54</v>
      </c>
    </row>
    <row r="66" spans="1:4" ht="24.75" customHeight="1">
      <c r="A66" s="5" t="s">
        <v>17</v>
      </c>
      <c r="B66" s="9" t="s">
        <v>20</v>
      </c>
      <c r="C66" s="3">
        <f t="shared" si="1"/>
        <v>66501.648</v>
      </c>
      <c r="D66" s="3">
        <v>0.46</v>
      </c>
    </row>
    <row r="67" spans="1:4" ht="15.75">
      <c r="A67" s="47" t="s">
        <v>32</v>
      </c>
      <c r="B67" s="47"/>
      <c r="C67" s="4">
        <v>1103059.94</v>
      </c>
      <c r="D67" s="4">
        <f>D8+D51+D54+D55+D57+D58+D59+D60+D61+D62+D63+D64+D65+D66</f>
        <v>7.6311499000000005</v>
      </c>
    </row>
    <row r="68" spans="1:4" ht="15.75">
      <c r="A68" s="45" t="s">
        <v>30</v>
      </c>
      <c r="B68" s="45"/>
      <c r="C68" s="4">
        <f>D68*12047.4*12</f>
        <v>198059.25600000002</v>
      </c>
      <c r="D68" s="4">
        <v>1.37</v>
      </c>
    </row>
    <row r="69" spans="1:4" s="36" customFormat="1" ht="15.75">
      <c r="A69" s="45" t="s">
        <v>31</v>
      </c>
      <c r="B69" s="45"/>
      <c r="C69" s="4">
        <f>SUM(C67:C68)</f>
        <v>1301119.196</v>
      </c>
      <c r="D69" s="4">
        <f>SUM(D67:D68)</f>
        <v>9.001149900000001</v>
      </c>
    </row>
    <row r="70" spans="1:4" ht="47.25">
      <c r="A70" s="15" t="s">
        <v>1</v>
      </c>
      <c r="B70" s="2" t="s">
        <v>0</v>
      </c>
      <c r="C70" s="3" t="s">
        <v>36</v>
      </c>
      <c r="D70" s="3" t="s">
        <v>37</v>
      </c>
    </row>
    <row r="71" spans="1:4" ht="30.75" customHeight="1">
      <c r="A71" s="46" t="s">
        <v>8</v>
      </c>
      <c r="B71" s="46"/>
      <c r="C71" s="3"/>
      <c r="D71" s="3"/>
    </row>
    <row r="72" spans="1:4" ht="36" customHeight="1">
      <c r="A72" s="5" t="s">
        <v>9</v>
      </c>
      <c r="B72" s="9" t="s">
        <v>51</v>
      </c>
      <c r="C72" s="3">
        <v>86063.15</v>
      </c>
      <c r="D72" s="3">
        <v>0.57</v>
      </c>
    </row>
    <row r="73" spans="1:4" ht="132.75" customHeight="1">
      <c r="A73" s="5" t="s">
        <v>19</v>
      </c>
      <c r="B73" s="9" t="s">
        <v>103</v>
      </c>
      <c r="C73" s="3">
        <v>238431.13</v>
      </c>
      <c r="D73" s="3">
        <v>63.64</v>
      </c>
    </row>
    <row r="74" spans="1:4" ht="45" customHeight="1">
      <c r="A74" s="5" t="s">
        <v>14</v>
      </c>
      <c r="B74" s="9" t="s">
        <v>106</v>
      </c>
      <c r="C74" s="16">
        <f>354*12*D74</f>
        <v>86829.12000000001</v>
      </c>
      <c r="D74" s="16">
        <v>20.44</v>
      </c>
    </row>
    <row r="75" spans="1:4" ht="18.75" customHeight="1">
      <c r="A75" s="45" t="s">
        <v>31</v>
      </c>
      <c r="B75" s="45"/>
      <c r="C75" s="4">
        <f>SUM(C72:C74)</f>
        <v>411323.4</v>
      </c>
      <c r="D75" s="17"/>
    </row>
    <row r="76" spans="1:4" ht="24.75" customHeight="1">
      <c r="A76" s="42" t="s">
        <v>102</v>
      </c>
      <c r="B76" s="43"/>
      <c r="C76" s="43"/>
      <c r="D76" s="43"/>
    </row>
    <row r="77" spans="1:4" ht="24.75" customHeight="1">
      <c r="A77" s="44" t="s">
        <v>99</v>
      </c>
      <c r="B77" s="44"/>
      <c r="C77" s="3">
        <v>150821.33</v>
      </c>
      <c r="D77" s="17"/>
    </row>
    <row r="78" spans="1:4" ht="24.75" customHeight="1">
      <c r="A78" s="44" t="s">
        <v>100</v>
      </c>
      <c r="B78" s="44"/>
      <c r="C78" s="3">
        <v>23106.36</v>
      </c>
      <c r="D78" s="17"/>
    </row>
    <row r="79" spans="1:4" ht="24.75" customHeight="1">
      <c r="A79" s="44" t="s">
        <v>101</v>
      </c>
      <c r="B79" s="44"/>
      <c r="C79" s="3">
        <v>7544.19</v>
      </c>
      <c r="D79" s="17"/>
    </row>
    <row r="80" spans="1:4" ht="24.75" customHeight="1">
      <c r="A80" s="41" t="s">
        <v>96</v>
      </c>
      <c r="B80" s="41"/>
      <c r="C80" s="3">
        <v>205099.32</v>
      </c>
      <c r="D80" s="17"/>
    </row>
    <row r="81" spans="1:4" ht="24.75" customHeight="1">
      <c r="A81" s="41" t="s">
        <v>97</v>
      </c>
      <c r="B81" s="41"/>
      <c r="C81" s="3">
        <v>35658.05</v>
      </c>
      <c r="D81" s="17"/>
    </row>
    <row r="82" spans="1:4" ht="24.75" customHeight="1">
      <c r="A82" s="41" t="s">
        <v>98</v>
      </c>
      <c r="B82" s="41"/>
      <c r="C82" s="3">
        <v>20861.63</v>
      </c>
      <c r="D82" s="17"/>
    </row>
    <row r="83" spans="1:4" ht="18.75" customHeight="1">
      <c r="A83" s="40" t="s">
        <v>84</v>
      </c>
      <c r="B83" s="40"/>
      <c r="C83" s="4">
        <f>SUM(C77:C82)</f>
        <v>443090.88</v>
      </c>
      <c r="D83" s="17"/>
    </row>
    <row r="84" spans="1:4" ht="18.75" customHeight="1">
      <c r="A84" s="20"/>
      <c r="B84" s="20"/>
      <c r="C84" s="21"/>
      <c r="D84" s="22"/>
    </row>
    <row r="85" spans="1:4" ht="18.75" customHeight="1">
      <c r="A85" s="23" t="s">
        <v>104</v>
      </c>
      <c r="B85" s="20"/>
      <c r="C85" s="21"/>
      <c r="D85" s="22"/>
    </row>
    <row r="86" spans="1:4" ht="18.75" customHeight="1">
      <c r="A86" s="41" t="s">
        <v>94</v>
      </c>
      <c r="B86" s="41"/>
      <c r="C86" s="3">
        <v>13715.84</v>
      </c>
      <c r="D86" s="4"/>
    </row>
    <row r="87" spans="1:4" ht="18.75" customHeight="1">
      <c r="A87" s="41" t="s">
        <v>95</v>
      </c>
      <c r="B87" s="41"/>
      <c r="C87" s="3">
        <v>25574.4</v>
      </c>
      <c r="D87" s="4"/>
    </row>
    <row r="88" spans="1:4" ht="18.75" customHeight="1">
      <c r="A88" s="37" t="s">
        <v>105</v>
      </c>
      <c r="B88" s="37"/>
      <c r="C88" s="4">
        <f>SUM(C86:C87)</f>
        <v>39290.240000000005</v>
      </c>
      <c r="D88" s="4"/>
    </row>
    <row r="89" spans="1:4" ht="18.75" customHeight="1">
      <c r="A89" s="24"/>
      <c r="B89" s="24"/>
      <c r="C89" s="25"/>
      <c r="D89" s="21"/>
    </row>
    <row r="90" spans="1:4" ht="18.75" customHeight="1">
      <c r="A90" s="24"/>
      <c r="B90" s="24"/>
      <c r="C90" s="25"/>
      <c r="D90" s="21"/>
    </row>
    <row r="91" spans="1:4" ht="18.75" customHeight="1">
      <c r="A91" s="26" t="s">
        <v>85</v>
      </c>
      <c r="B91" s="27"/>
      <c r="C91" s="28" t="s">
        <v>86</v>
      </c>
      <c r="D91" s="22"/>
    </row>
    <row r="92" spans="1:4" ht="18.75" customHeight="1">
      <c r="A92" s="26"/>
      <c r="B92" s="27"/>
      <c r="C92" s="29"/>
      <c r="D92" s="22"/>
    </row>
    <row r="93" spans="1:4" ht="18.75" customHeight="1">
      <c r="A93" s="30"/>
      <c r="B93" s="27"/>
      <c r="C93" s="29"/>
      <c r="D93" s="22"/>
    </row>
    <row r="94" spans="1:4" ht="18.75" customHeight="1">
      <c r="A94" s="26" t="s">
        <v>87</v>
      </c>
      <c r="B94" s="27"/>
      <c r="C94" s="31" t="s">
        <v>88</v>
      </c>
      <c r="D94" s="22"/>
    </row>
    <row r="95" ht="87" customHeight="1">
      <c r="B95" s="38" t="s">
        <v>90</v>
      </c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  <row r="101" ht="15.75">
      <c r="B101" s="10"/>
    </row>
    <row r="102" ht="15.75">
      <c r="B102" s="10"/>
    </row>
    <row r="103" ht="15.75">
      <c r="B103" s="10"/>
    </row>
  </sheetData>
  <sheetProtection password="CE28" sheet="1" objects="1" scenarios="1" selectLockedCells="1" selectUnlockedCells="1"/>
  <mergeCells count="19">
    <mergeCell ref="A2:D2"/>
    <mergeCell ref="A3:B3"/>
    <mergeCell ref="A4:B4"/>
    <mergeCell ref="A7:B7"/>
    <mergeCell ref="A75:B75"/>
    <mergeCell ref="A67:B67"/>
    <mergeCell ref="A68:B68"/>
    <mergeCell ref="A69:B69"/>
    <mergeCell ref="A71:B71"/>
    <mergeCell ref="A82:B82"/>
    <mergeCell ref="A83:B83"/>
    <mergeCell ref="A86:B86"/>
    <mergeCell ref="A87:B87"/>
    <mergeCell ref="A76:D76"/>
    <mergeCell ref="A77:B77"/>
    <mergeCell ref="A78:B78"/>
    <mergeCell ref="A79:B79"/>
    <mergeCell ref="A80:B80"/>
    <mergeCell ref="A81:B8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2012-02-23T07:13:11Z</dcterms:modified>
  <cp:category/>
  <cp:version/>
  <cp:contentType/>
  <cp:contentStatus/>
</cp:coreProperties>
</file>