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45" activeTab="0"/>
  </bookViews>
  <sheets>
    <sheet name="74-2009" sheetId="1" r:id="rId1"/>
  </sheets>
  <definedNames>
    <definedName name="_xlnm.Print_Area" localSheetId="0">'74-2009'!$A$1:$D$96</definedName>
  </definedNames>
  <calcPr fullCalcOnLoad="1"/>
</workbook>
</file>

<file path=xl/sharedStrings.xml><?xml version="1.0" encoding="utf-8"?>
<sst xmlns="http://schemas.openxmlformats.org/spreadsheetml/2006/main" count="116" uniqueCount="106">
  <si>
    <t>Наименование услуг и работ</t>
  </si>
  <si>
    <t>№ п/п</t>
  </si>
  <si>
    <t>4.</t>
  </si>
  <si>
    <t>5.</t>
  </si>
  <si>
    <t>6.</t>
  </si>
  <si>
    <t>7.</t>
  </si>
  <si>
    <t>8.</t>
  </si>
  <si>
    <t>Раздел 1. Текущее содержание и ремонт общего имущества многоквартирного дома</t>
  </si>
  <si>
    <t>Раздел 2. Другие услуги</t>
  </si>
  <si>
    <t>1.</t>
  </si>
  <si>
    <r>
      <t xml:space="preserve">Аварийно-ремонтное обслуживание и выполнение заявок населения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  </r>
  </si>
  <si>
    <t xml:space="preserve">2. </t>
  </si>
  <si>
    <t>Содержание лестничных клеток (согласно регламента по договору)</t>
  </si>
  <si>
    <t>Содержание дворовой территории (согласно регламента по договору)</t>
  </si>
  <si>
    <t>3.</t>
  </si>
  <si>
    <t>заработная плата технички</t>
  </si>
  <si>
    <t>заработная плата дворника</t>
  </si>
  <si>
    <t>9.</t>
  </si>
  <si>
    <t>Расходы связанные с санитарным содержанием мест общего пользования и придомовой территории</t>
  </si>
  <si>
    <t>2.</t>
  </si>
  <si>
    <t>Налоги ЕСН</t>
  </si>
  <si>
    <t>Обслуживаемая площадь                  8584,9 м2</t>
  </si>
  <si>
    <r>
      <t xml:space="preserve">Дератизация подвального помещения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 раз в 6 месяцев выполняется специализированной организацией по договору</t>
    </r>
  </si>
  <si>
    <r>
      <t xml:space="preserve">Автоуслуги по очистке территории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</si>
  <si>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r>
  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</si>
  <si>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2 раза в неделю</t>
    </r>
  </si>
  <si>
    <t>Установка светильников настенных 2подъезда-20шт</t>
  </si>
  <si>
    <t>Установка электроламп накаливания 2подъезда-31шт.,2подъезд ДРЛ-1шт.</t>
  </si>
  <si>
    <t xml:space="preserve">Годовой размер платы, без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</si>
  <si>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Размер платы на 1м2 в месяц,без НДС</t>
  </si>
  <si>
    <t>НДС</t>
  </si>
  <si>
    <t>ИТОГО с НДС</t>
  </si>
  <si>
    <t>ИТОГО без НДС</t>
  </si>
  <si>
    <t xml:space="preserve">3.1. </t>
  </si>
  <si>
    <t xml:space="preserve">3.2. </t>
  </si>
  <si>
    <t>3.3.</t>
  </si>
  <si>
    <t xml:space="preserve">Годовой размер платы, в т.ч.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</si>
  <si>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Размер платы на 1м2 в месяц, в т.ч. НДС</t>
  </si>
  <si>
    <t>материалы, инвентарь, спецодежда</t>
  </si>
  <si>
    <t>благоустройство (цветники, ограждения)</t>
  </si>
  <si>
    <t>Сброс снега с козырьков и парапетов</t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</si>
  <si>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Услуги касс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Введение баз данных по площади квартир, по количеству проживающих, прием платежей населения по видам услуг, печать и выписки лицевых счетов, предоставление отчетности для ведения бухгалтерского и статистического учета</t>
    </r>
  </si>
  <si>
    <t>Смена манометров 10АТ-2шт.</t>
  </si>
  <si>
    <t>Смена сгонов d40-3шт.</t>
  </si>
  <si>
    <t>Смена шарового крана d20 на стояке отопления-2шт.</t>
  </si>
  <si>
    <t>Ревизия канализации и подчеканка раструбов-10шт.</t>
  </si>
  <si>
    <t>Установка воздухоотводчика d15-1шт.</t>
  </si>
  <si>
    <t>Смена сгона d20 на отопление-4шт.</t>
  </si>
  <si>
    <t>Покраска т/узлов-2шт.</t>
  </si>
  <si>
    <r>
      <t xml:space="preserve">Вывоз и утилизация отходов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Вывоз и утилизация твердых бытовых отходов,  содержание контейнеров, с кв.м</t>
    </r>
  </si>
  <si>
    <t>Материалы/услуги:</t>
  </si>
  <si>
    <t>Установка блока защиты МОП-(4х2подъ)</t>
  </si>
  <si>
    <t>Покраска т/узлов</t>
  </si>
  <si>
    <t>Ремонт дверных проемов (монтажная пена)-6шт.</t>
  </si>
  <si>
    <t>Установка пятислойной березовой фанеры на ремонт дверных проемов</t>
  </si>
  <si>
    <t>Гвозди 2*50-10кг</t>
  </si>
  <si>
    <t>Пружины на двери</t>
  </si>
  <si>
    <t>Пена монтажная</t>
  </si>
  <si>
    <t>Сварочные работы</t>
  </si>
  <si>
    <t>Установка и изготовление различных металлоконструкций</t>
  </si>
  <si>
    <t>Сантехнические работы</t>
  </si>
  <si>
    <t>Замена кранов, смесителей</t>
  </si>
  <si>
    <t>Ремонт отопительных систем и водоснабжения</t>
  </si>
  <si>
    <t>Электромонтажные работы</t>
  </si>
  <si>
    <t>Освещение лестничных маршей, коридоров</t>
  </si>
  <si>
    <t>Подключение люстр и бра</t>
  </si>
  <si>
    <t>Установка светильников, выключателей, розеток</t>
  </si>
  <si>
    <t>Плотницкие работы</t>
  </si>
  <si>
    <t>Установка пружин на двери</t>
  </si>
  <si>
    <t>Установка ручек на двери и окна</t>
  </si>
  <si>
    <t>Адрес                                                  м-н Горский, 74</t>
  </si>
  <si>
    <t xml:space="preserve">Смена манометров </t>
  </si>
  <si>
    <t>Установка блока защиты МОП</t>
  </si>
  <si>
    <t>Смена сгона на отопление</t>
  </si>
  <si>
    <t xml:space="preserve">Установка воздухоотводчика </t>
  </si>
  <si>
    <t>Ревизия канализации и подчеканка раструбов</t>
  </si>
  <si>
    <t>Смена шарового крана на стояке отопления</t>
  </si>
  <si>
    <t>Выполнение заявок:</t>
  </si>
  <si>
    <t>Установка диодов в линии электропроводки в местах общего пользования</t>
  </si>
  <si>
    <t>1.1.</t>
  </si>
  <si>
    <t>1.2.</t>
  </si>
  <si>
    <t>1.3.</t>
  </si>
  <si>
    <t>1.4.</t>
  </si>
  <si>
    <t>1.5.</t>
  </si>
  <si>
    <t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за 2009 год (ОТЧЕТ)</t>
  </si>
  <si>
    <t>ИТОГО задолженность за собственниками дома на 01.01.2010 г.</t>
  </si>
  <si>
    <t xml:space="preserve">                                           Директор ООО "КЖЭК"Горский"</t>
  </si>
  <si>
    <t>Занина С.В.</t>
  </si>
  <si>
    <t xml:space="preserve">                                           Экономист</t>
  </si>
  <si>
    <t>Губтор К.Е.</t>
  </si>
  <si>
    <t>Ремонт окон с заменой уплотнителя</t>
  </si>
  <si>
    <r>
      <rPr>
        <b/>
        <sz val="11"/>
        <color indexed="8"/>
        <rFont val="Times New Roman"/>
        <family val="1"/>
      </rPr>
      <t xml:space="preserve">Узлы учета    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Экспертиза проектов на соответствие требований и учету теп.энергии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Поверка приборов учета, вызов инспектора на соответствие приборов учета                                                                                                                                                                                      3) Внесение изменений в проект                                                                                                                                                                                                                                                        4) Акт допуска на коммерческий учет, поверка манометров, установка модемов                                                                                                                                 5) Монтаж модема и настройка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</si>
  <si>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Техническое обслуживание общих коммуникаций, технических устройств, конструктивных элементов, материалы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</si>
  <si>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Начислено за рекламу</t>
  </si>
  <si>
    <t>Начислено за использование конструктивных элементов</t>
  </si>
  <si>
    <t>Задолженность за отопление</t>
  </si>
  <si>
    <t>Задолженность за горячее водоснабжение</t>
  </si>
  <si>
    <t>Задолженность за холодное водоснабжение</t>
  </si>
  <si>
    <t xml:space="preserve">Задолженность по текущему содержанию </t>
  </si>
  <si>
    <t xml:space="preserve">Задолженность по обслуживанию лифтов </t>
  </si>
  <si>
    <t xml:space="preserve">Задолженность по вывозу и утилизации отходов </t>
  </si>
  <si>
    <t>Задолженность за собственниками дома на 01.01.2010 г.</t>
  </si>
  <si>
    <r>
      <t xml:space="preserve">Обслуживание лифтов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Содержание, обслуживание и технический надзор за лифтом, содержание АДС, ликвидация аварий и электрического оборудования лифта. Выполняется специализированной организацией по договору, диспетчеризация, с чел.                                                                                                                                                                                              1) Диспетчеризация-18675,62руб.                                                                                                                                                                                                                                                                                2) Обслуживание лифтов-68392,8руб.                                                                                                                                                                                                                                                                           3) Тех.осведетельствование-3823,7руб.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 Замена лампочек-1440руб.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 Замена несущих канатов 1п.-5163руб.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Итого: 97495,12 руб.</t>
    </r>
  </si>
  <si>
    <t>Прочие доходы</t>
  </si>
  <si>
    <t>Итого прочие доходы</t>
  </si>
  <si>
    <r>
      <t xml:space="preserve">Освещение помещений общего пользования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1) Расход электроэнергии на освещение системы МОП                                                                                                                                                                                                                              2) Расход электроэнергии на лифты, с чел.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</si>
</sst>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" fontId="45" fillId="0" borderId="0" xfId="0" applyNumberFormat="1" applyFont="1" applyAlignment="1" applyProtection="1">
      <alignment horizontal="center" vertical="center" wrapText="1"/>
      <protection hidden="1"/>
    </xf>
    <xf numFmtId="0" fontId="45" fillId="0" borderId="10" xfId="0" applyFont="1" applyBorder="1" applyAlignment="1" applyProtection="1">
      <alignment horizontal="center" vertical="center" wrapText="1"/>
      <protection hidden="1"/>
    </xf>
    <xf numFmtId="4" fontId="45" fillId="0" borderId="10" xfId="0" applyNumberFormat="1" applyFont="1" applyBorder="1" applyAlignment="1" applyProtection="1">
      <alignment horizontal="center" vertical="center" wrapText="1"/>
      <protection hidden="1"/>
    </xf>
    <xf numFmtId="4" fontId="46" fillId="0" borderId="10" xfId="0" applyNumberFormat="1" applyFont="1" applyBorder="1" applyAlignment="1" applyProtection="1">
      <alignment horizontal="center" vertical="center" wrapText="1"/>
      <protection hidden="1"/>
    </xf>
    <xf numFmtId="0" fontId="46" fillId="0" borderId="10" xfId="0" applyFont="1" applyBorder="1" applyAlignment="1" applyProtection="1">
      <alignment horizontal="center" vertical="center"/>
      <protection hidden="1"/>
    </xf>
    <xf numFmtId="0" fontId="46" fillId="0" borderId="10" xfId="0" applyFont="1" applyBorder="1" applyAlignment="1" applyProtection="1">
      <alignment horizontal="left" vertical="center" wrapText="1"/>
      <protection hidden="1"/>
    </xf>
    <xf numFmtId="0" fontId="45" fillId="0" borderId="10" xfId="0" applyFont="1" applyBorder="1" applyAlignment="1" applyProtection="1">
      <alignment horizontal="center" vertical="center"/>
      <protection hidden="1"/>
    </xf>
    <xf numFmtId="0" fontId="45" fillId="0" borderId="10" xfId="0" applyFont="1" applyBorder="1" applyAlignment="1" applyProtection="1">
      <alignment vertical="center" wrapText="1"/>
      <protection hidden="1"/>
    </xf>
    <xf numFmtId="0" fontId="46" fillId="0" borderId="10" xfId="0" applyFont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 vertical="center"/>
      <protection hidden="1"/>
    </xf>
    <xf numFmtId="3" fontId="45" fillId="0" borderId="10" xfId="0" applyNumberFormat="1" applyFont="1" applyBorder="1" applyAlignment="1" applyProtection="1">
      <alignment horizontal="center" vertical="center" wrapText="1"/>
      <protection hidden="1"/>
    </xf>
    <xf numFmtId="3" fontId="46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16" fontId="45" fillId="0" borderId="10" xfId="0" applyNumberFormat="1" applyFont="1" applyBorder="1" applyAlignment="1" applyProtection="1">
      <alignment vertical="center" wrapText="1"/>
      <protection hidden="1"/>
    </xf>
    <xf numFmtId="49" fontId="45" fillId="0" borderId="10" xfId="0" applyNumberFormat="1" applyFont="1" applyBorder="1" applyAlignment="1" applyProtection="1">
      <alignment horizontal="center" vertical="center" wrapText="1"/>
      <protection hidden="1"/>
    </xf>
    <xf numFmtId="4" fontId="5" fillId="0" borderId="10" xfId="0" applyNumberFormat="1" applyFont="1" applyBorder="1" applyAlignment="1" applyProtection="1">
      <alignment horizontal="center" vertical="center" wrapText="1"/>
      <protection hidden="1"/>
    </xf>
    <xf numFmtId="4" fontId="46" fillId="0" borderId="10" xfId="0" applyNumberFormat="1" applyFont="1" applyBorder="1" applyAlignment="1" applyProtection="1">
      <alignment horizontal="left" vertical="center" wrapText="1"/>
      <protection hidden="1"/>
    </xf>
    <xf numFmtId="0" fontId="45" fillId="0" borderId="10" xfId="0" applyFont="1" applyBorder="1" applyAlignment="1" applyProtection="1">
      <alignment vertical="center"/>
      <protection hidden="1"/>
    </xf>
    <xf numFmtId="164" fontId="45" fillId="0" borderId="10" xfId="0" applyNumberFormat="1" applyFont="1" applyBorder="1" applyAlignment="1" applyProtection="1">
      <alignment horizontal="center" vertical="center" wrapText="1"/>
      <protection hidden="1"/>
    </xf>
    <xf numFmtId="0" fontId="46" fillId="0" borderId="0" xfId="0" applyFont="1" applyBorder="1" applyAlignment="1" applyProtection="1">
      <alignment horizontal="left" vertical="center" wrapText="1"/>
      <protection hidden="1"/>
    </xf>
    <xf numFmtId="4" fontId="46" fillId="0" borderId="0" xfId="0" applyNumberFormat="1" applyFont="1" applyBorder="1" applyAlignment="1" applyProtection="1">
      <alignment horizontal="center" vertical="center" wrapText="1"/>
      <protection hidden="1"/>
    </xf>
    <xf numFmtId="4" fontId="46" fillId="0" borderId="0" xfId="0" applyNumberFormat="1" applyFont="1" applyBorder="1" applyAlignment="1" applyProtection="1">
      <alignment horizontal="left" vertical="center" wrapText="1"/>
      <protection hidden="1"/>
    </xf>
    <xf numFmtId="0" fontId="46" fillId="0" borderId="0" xfId="0" applyFont="1" applyBorder="1" applyAlignment="1" applyProtection="1">
      <alignment horizontal="left" vertical="center"/>
      <protection hidden="1"/>
    </xf>
    <xf numFmtId="0" fontId="47" fillId="0" borderId="0" xfId="0" applyFont="1" applyAlignment="1" applyProtection="1">
      <alignment horizontal="left" vertical="center"/>
      <protection hidden="1"/>
    </xf>
    <xf numFmtId="0" fontId="47" fillId="0" borderId="0" xfId="0" applyFont="1" applyAlignment="1" applyProtection="1">
      <alignment vertical="center" wrapText="1"/>
      <protection hidden="1"/>
    </xf>
    <xf numFmtId="4" fontId="47" fillId="0" borderId="0" xfId="0" applyNumberFormat="1" applyFont="1" applyAlignment="1" applyProtection="1">
      <alignment horizontal="left" vertical="center" wrapText="1"/>
      <protection hidden="1"/>
    </xf>
    <xf numFmtId="4" fontId="47" fillId="0" borderId="0" xfId="0" applyNumberFormat="1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4" fontId="47" fillId="0" borderId="0" xfId="0" applyNumberFormat="1" applyFont="1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vertical="center" wrapText="1"/>
      <protection hidden="1"/>
    </xf>
    <xf numFmtId="4" fontId="45" fillId="0" borderId="0" xfId="0" applyNumberFormat="1" applyFont="1" applyAlignment="1" applyProtection="1">
      <alignment horizontal="right" vertical="center"/>
      <protection hidden="1"/>
    </xf>
    <xf numFmtId="0" fontId="45" fillId="0" borderId="10" xfId="0" applyFont="1" applyBorder="1" applyAlignment="1" applyProtection="1">
      <alignment horizontal="left" vertical="center" wrapText="1"/>
      <protection hidden="1"/>
    </xf>
    <xf numFmtId="0" fontId="46" fillId="0" borderId="0" xfId="0" applyFont="1" applyAlignment="1" applyProtection="1">
      <alignment vertical="center"/>
      <protection hidden="1"/>
    </xf>
    <xf numFmtId="0" fontId="46" fillId="0" borderId="10" xfId="0" applyFont="1" applyBorder="1" applyAlignment="1" applyProtection="1">
      <alignment horizontal="left" vertical="center"/>
      <protection hidden="1"/>
    </xf>
    <xf numFmtId="4" fontId="48" fillId="0" borderId="10" xfId="0" applyNumberFormat="1" applyFont="1" applyBorder="1" applyAlignment="1" applyProtection="1">
      <alignment horizontal="center" vertical="center" wrapText="1"/>
      <protection hidden="1"/>
    </xf>
    <xf numFmtId="4" fontId="45" fillId="0" borderId="10" xfId="0" applyNumberFormat="1" applyFont="1" applyBorder="1" applyAlignment="1" applyProtection="1">
      <alignment horizontal="left" vertical="center" wrapText="1"/>
      <protection hidden="1"/>
    </xf>
    <xf numFmtId="4" fontId="45" fillId="0" borderId="11" xfId="0" applyNumberFormat="1" applyFont="1" applyBorder="1" applyAlignment="1" applyProtection="1">
      <alignment horizontal="center" vertical="center" wrapText="1"/>
      <protection hidden="1"/>
    </xf>
    <xf numFmtId="164" fontId="5" fillId="0" borderId="10" xfId="0" applyNumberFormat="1" applyFont="1" applyBorder="1" applyAlignment="1" applyProtection="1">
      <alignment horizontal="center" vertical="center" wrapText="1"/>
      <protection hidden="1"/>
    </xf>
    <xf numFmtId="164" fontId="48" fillId="0" borderId="10" xfId="0" applyNumberFormat="1" applyFont="1" applyBorder="1" applyAlignment="1" applyProtection="1">
      <alignment horizontal="center" vertical="center" wrapText="1"/>
      <protection hidden="1"/>
    </xf>
    <xf numFmtId="0" fontId="49" fillId="0" borderId="10" xfId="0" applyFont="1" applyBorder="1" applyAlignment="1" applyProtection="1">
      <alignment horizontal="left" vertical="center" wrapText="1"/>
      <protection hidden="1"/>
    </xf>
    <xf numFmtId="0" fontId="46" fillId="0" borderId="10" xfId="0" applyFont="1" applyBorder="1" applyAlignment="1" applyProtection="1">
      <alignment horizontal="left" vertical="center" wrapText="1"/>
      <protection hidden="1"/>
    </xf>
    <xf numFmtId="0" fontId="45" fillId="0" borderId="10" xfId="0" applyFont="1" applyBorder="1" applyAlignment="1" applyProtection="1">
      <alignment horizontal="left" vertical="center"/>
      <protection hidden="1"/>
    </xf>
    <xf numFmtId="0" fontId="46" fillId="0" borderId="11" xfId="0" applyFont="1" applyBorder="1" applyAlignment="1" applyProtection="1">
      <alignment horizontal="center" vertical="center"/>
      <protection hidden="1"/>
    </xf>
    <xf numFmtId="0" fontId="46" fillId="0" borderId="12" xfId="0" applyFont="1" applyBorder="1" applyAlignment="1" applyProtection="1">
      <alignment horizontal="center" vertical="center"/>
      <protection hidden="1"/>
    </xf>
    <xf numFmtId="0" fontId="45" fillId="0" borderId="10" xfId="0" applyFont="1" applyBorder="1" applyAlignment="1" applyProtection="1">
      <alignment horizontal="left" vertical="center" wrapText="1"/>
      <protection hidden="1"/>
    </xf>
    <xf numFmtId="0" fontId="46" fillId="0" borderId="10" xfId="0" applyFont="1" applyBorder="1" applyAlignment="1" applyProtection="1">
      <alignment horizontal="left" vertical="center"/>
      <protection hidden="1"/>
    </xf>
    <xf numFmtId="0" fontId="46" fillId="0" borderId="10" xfId="0" applyFont="1" applyBorder="1" applyAlignment="1" applyProtection="1">
      <alignment horizontal="center" vertical="center"/>
      <protection hidden="1"/>
    </xf>
    <xf numFmtId="49" fontId="46" fillId="0" borderId="10" xfId="0" applyNumberFormat="1" applyFont="1" applyBorder="1" applyAlignment="1" applyProtection="1">
      <alignment horizontal="left" vertical="center"/>
      <protection hidden="1"/>
    </xf>
    <xf numFmtId="0" fontId="45" fillId="0" borderId="0" xfId="0" applyFont="1" applyAlignment="1" applyProtection="1">
      <alignment horizontal="left" vertical="center" wrapText="1"/>
      <protection hidden="1"/>
    </xf>
    <xf numFmtId="0" fontId="50" fillId="0" borderId="0" xfId="0" applyFont="1" applyAlignment="1" applyProtection="1">
      <alignment horizontal="center" vertical="center" wrapText="1"/>
      <protection hidden="1"/>
    </xf>
    <xf numFmtId="0" fontId="46" fillId="0" borderId="1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view="pageBreakPreview" zoomScaleSheetLayoutView="100" zoomScalePageLayoutView="0" workbookViewId="0" topLeftCell="A52">
      <selection activeCell="C71" sqref="C71"/>
    </sheetView>
  </sheetViews>
  <sheetFormatPr defaultColWidth="9.140625" defaultRowHeight="15"/>
  <cols>
    <col min="1" max="1" width="4.57421875" style="30" customWidth="1"/>
    <col min="2" max="2" width="95.8515625" style="31" customWidth="1"/>
    <col min="3" max="3" width="17.140625" style="1" customWidth="1"/>
    <col min="4" max="4" width="18.140625" style="1" customWidth="1"/>
    <col min="5" max="16384" width="9.140625" style="10" customWidth="1"/>
  </cols>
  <sheetData>
    <row r="1" ht="20.25" customHeight="1">
      <c r="D1" s="32"/>
    </row>
    <row r="2" spans="1:4" ht="63.75" customHeight="1">
      <c r="A2" s="51" t="s">
        <v>84</v>
      </c>
      <c r="B2" s="51"/>
      <c r="C2" s="51"/>
      <c r="D2" s="51"/>
    </row>
    <row r="3" spans="1:4" s="31" customFormat="1" ht="15.75">
      <c r="A3" s="50" t="s">
        <v>70</v>
      </c>
      <c r="B3" s="50"/>
      <c r="C3" s="1"/>
      <c r="D3" s="1"/>
    </row>
    <row r="4" spans="1:4" s="31" customFormat="1" ht="15.75">
      <c r="A4" s="50" t="s">
        <v>21</v>
      </c>
      <c r="B4" s="50"/>
      <c r="C4" s="1"/>
      <c r="D4" s="1"/>
    </row>
    <row r="6" spans="1:4" s="31" customFormat="1" ht="61.5" customHeight="1">
      <c r="A6" s="2" t="s">
        <v>1</v>
      </c>
      <c r="B6" s="2" t="s">
        <v>0</v>
      </c>
      <c r="C6" s="3" t="s">
        <v>28</v>
      </c>
      <c r="D6" s="3" t="s">
        <v>29</v>
      </c>
    </row>
    <row r="7" spans="1:4" ht="30.75" customHeight="1">
      <c r="A7" s="48" t="s">
        <v>7</v>
      </c>
      <c r="B7" s="48"/>
      <c r="C7" s="4">
        <f aca="true" t="shared" si="0" ref="C7:C22">8584.9*D7*12</f>
        <v>786033.4439999999</v>
      </c>
      <c r="D7" s="4">
        <v>7.63</v>
      </c>
    </row>
    <row r="8" spans="1:4" ht="62.25" customHeight="1">
      <c r="A8" s="5" t="s">
        <v>9</v>
      </c>
      <c r="B8" s="6" t="s">
        <v>92</v>
      </c>
      <c r="C8" s="3">
        <f t="shared" si="0"/>
        <v>211188.53999999998</v>
      </c>
      <c r="D8" s="3">
        <v>2.05</v>
      </c>
    </row>
    <row r="9" spans="1:4" ht="27" customHeight="1" hidden="1">
      <c r="A9" s="5"/>
      <c r="B9" s="6" t="s">
        <v>50</v>
      </c>
      <c r="C9" s="3">
        <f t="shared" si="0"/>
        <v>46358.46</v>
      </c>
      <c r="D9" s="3">
        <v>0.45</v>
      </c>
    </row>
    <row r="10" spans="1:4" ht="15.75" hidden="1">
      <c r="A10" s="7"/>
      <c r="B10" s="33" t="s">
        <v>26</v>
      </c>
      <c r="C10" s="3">
        <f t="shared" si="0"/>
        <v>324.99999950282404</v>
      </c>
      <c r="D10" s="19">
        <v>0.00315476398</v>
      </c>
    </row>
    <row r="11" spans="1:4" ht="15.75" hidden="1">
      <c r="A11" s="7"/>
      <c r="B11" s="33" t="s">
        <v>27</v>
      </c>
      <c r="C11" s="3">
        <f t="shared" si="0"/>
        <v>639.9999682103999</v>
      </c>
      <c r="D11" s="19">
        <v>0.006212458</v>
      </c>
    </row>
    <row r="12" spans="1:4" ht="15.75" hidden="1">
      <c r="A12" s="7"/>
      <c r="B12" s="33" t="s">
        <v>51</v>
      </c>
      <c r="C12" s="3">
        <f t="shared" si="0"/>
        <v>1999.99668132</v>
      </c>
      <c r="D12" s="19">
        <v>0.0194139</v>
      </c>
    </row>
    <row r="13" spans="1:4" ht="15.75" hidden="1">
      <c r="A13" s="7"/>
      <c r="B13" s="33" t="s">
        <v>42</v>
      </c>
      <c r="C13" s="3">
        <f t="shared" si="0"/>
        <v>219.99999963175196</v>
      </c>
      <c r="D13" s="19">
        <v>0.00213553254</v>
      </c>
    </row>
    <row r="14" spans="1:4" ht="15.75" hidden="1">
      <c r="A14" s="7"/>
      <c r="B14" s="33" t="s">
        <v>43</v>
      </c>
      <c r="C14" s="3">
        <f t="shared" si="0"/>
        <v>159.999999263916</v>
      </c>
      <c r="D14" s="19">
        <v>0.00155311457</v>
      </c>
    </row>
    <row r="15" spans="1:4" ht="15.75" hidden="1">
      <c r="A15" s="7"/>
      <c r="B15" s="33" t="s">
        <v>44</v>
      </c>
      <c r="C15" s="3">
        <f t="shared" si="0"/>
        <v>1349.9999995197122</v>
      </c>
      <c r="D15" s="19">
        <v>0.01310440424</v>
      </c>
    </row>
    <row r="16" spans="1:4" ht="15.75" hidden="1">
      <c r="A16" s="7"/>
      <c r="B16" s="33" t="s">
        <v>45</v>
      </c>
      <c r="C16" s="3">
        <f t="shared" si="0"/>
        <v>6699.999998150519</v>
      </c>
      <c r="D16" s="19">
        <v>0.0650366729</v>
      </c>
    </row>
    <row r="17" spans="1:4" ht="15.75" hidden="1">
      <c r="A17" s="7"/>
      <c r="B17" s="33" t="s">
        <v>46</v>
      </c>
      <c r="C17" s="3">
        <f t="shared" si="0"/>
        <v>269.999912544</v>
      </c>
      <c r="D17" s="19">
        <v>0.00262088</v>
      </c>
    </row>
    <row r="18" spans="1:4" ht="15.75" hidden="1">
      <c r="A18" s="7"/>
      <c r="B18" s="33" t="s">
        <v>47</v>
      </c>
      <c r="C18" s="3">
        <f t="shared" si="0"/>
        <v>279.99994746</v>
      </c>
      <c r="D18" s="19">
        <v>0.00271795</v>
      </c>
    </row>
    <row r="19" spans="1:4" ht="15.75" hidden="1">
      <c r="A19" s="7"/>
      <c r="B19" s="33" t="s">
        <v>48</v>
      </c>
      <c r="C19" s="3">
        <f t="shared" si="0"/>
        <v>7999.999994101439</v>
      </c>
      <c r="D19" s="19">
        <v>0.0776557288</v>
      </c>
    </row>
    <row r="20" spans="1:4" ht="15.75" hidden="1">
      <c r="A20" s="7"/>
      <c r="B20" s="33" t="s">
        <v>57</v>
      </c>
      <c r="C20" s="16">
        <f t="shared" si="0"/>
        <v>1259.9999994830519</v>
      </c>
      <c r="D20" s="39">
        <v>0.01223077729</v>
      </c>
    </row>
    <row r="21" spans="1:4" ht="15.75" hidden="1">
      <c r="A21" s="7"/>
      <c r="B21" s="37" t="s">
        <v>54</v>
      </c>
      <c r="C21" s="36">
        <f t="shared" si="0"/>
        <v>10301.880000000001</v>
      </c>
      <c r="D21" s="40">
        <v>0.1</v>
      </c>
    </row>
    <row r="22" spans="1:4" ht="15.75" hidden="1">
      <c r="A22" s="7"/>
      <c r="B22" s="33" t="s">
        <v>53</v>
      </c>
      <c r="C22" s="3">
        <f t="shared" si="0"/>
        <v>1063.846062302196</v>
      </c>
      <c r="D22" s="3">
        <v>0.01032671767</v>
      </c>
    </row>
    <row r="23" spans="1:4" ht="15.75" hidden="1">
      <c r="A23" s="7"/>
      <c r="B23" s="37" t="s">
        <v>55</v>
      </c>
      <c r="C23" s="3"/>
      <c r="D23" s="3"/>
    </row>
    <row r="24" spans="1:4" ht="15.75" hidden="1">
      <c r="A24" s="7"/>
      <c r="B24" s="18" t="s">
        <v>56</v>
      </c>
      <c r="C24" s="3"/>
      <c r="D24" s="3"/>
    </row>
    <row r="25" spans="1:4" ht="94.5" customHeight="1">
      <c r="A25" s="7" t="s">
        <v>79</v>
      </c>
      <c r="B25" s="41" t="s">
        <v>91</v>
      </c>
      <c r="C25" s="3"/>
      <c r="D25" s="3"/>
    </row>
    <row r="26" spans="1:4" ht="15.75">
      <c r="A26" s="7" t="s">
        <v>80</v>
      </c>
      <c r="B26" s="9" t="s">
        <v>58</v>
      </c>
      <c r="D26" s="3"/>
    </row>
    <row r="27" spans="1:4" ht="15.75">
      <c r="A27" s="7"/>
      <c r="B27" s="9" t="s">
        <v>77</v>
      </c>
      <c r="C27" s="12">
        <v>2</v>
      </c>
      <c r="D27" s="3"/>
    </row>
    <row r="28" spans="1:4" ht="15.75">
      <c r="A28" s="7"/>
      <c r="B28" s="8" t="s">
        <v>59</v>
      </c>
      <c r="C28" s="11"/>
      <c r="D28" s="3"/>
    </row>
    <row r="29" spans="1:4" ht="15.75">
      <c r="A29" s="7" t="s">
        <v>81</v>
      </c>
      <c r="B29" s="9" t="s">
        <v>60</v>
      </c>
      <c r="D29" s="3"/>
    </row>
    <row r="30" spans="1:4" ht="15.75">
      <c r="A30" s="7"/>
      <c r="B30" s="9" t="s">
        <v>77</v>
      </c>
      <c r="C30" s="12">
        <v>216</v>
      </c>
      <c r="D30" s="3"/>
    </row>
    <row r="31" spans="1:4" ht="15.75">
      <c r="A31" s="7"/>
      <c r="B31" s="8" t="s">
        <v>61</v>
      </c>
      <c r="C31" s="11"/>
      <c r="D31" s="3"/>
    </row>
    <row r="32" spans="1:4" ht="15.75">
      <c r="A32" s="7"/>
      <c r="B32" s="8" t="s">
        <v>62</v>
      </c>
      <c r="C32" s="3"/>
      <c r="D32" s="3"/>
    </row>
    <row r="33" spans="1:4" ht="15.75">
      <c r="A33" s="7"/>
      <c r="B33" s="33" t="s">
        <v>71</v>
      </c>
      <c r="C33" s="3"/>
      <c r="D33" s="3"/>
    </row>
    <row r="34" spans="1:4" ht="15.75">
      <c r="A34" s="7"/>
      <c r="B34" s="33" t="s">
        <v>76</v>
      </c>
      <c r="C34" s="3"/>
      <c r="D34" s="3"/>
    </row>
    <row r="35" spans="1:4" ht="15.75">
      <c r="A35" s="7"/>
      <c r="B35" s="33" t="s">
        <v>75</v>
      </c>
      <c r="C35" s="3"/>
      <c r="D35" s="3"/>
    </row>
    <row r="36" spans="1:4" ht="15.75">
      <c r="A36" s="7"/>
      <c r="B36" s="33" t="s">
        <v>74</v>
      </c>
      <c r="C36" s="3"/>
      <c r="D36" s="3"/>
    </row>
    <row r="37" spans="1:4" ht="15.75">
      <c r="A37" s="7"/>
      <c r="B37" s="33" t="s">
        <v>73</v>
      </c>
      <c r="C37" s="3"/>
      <c r="D37" s="3"/>
    </row>
    <row r="38" spans="1:4" ht="15.75">
      <c r="A38" s="7"/>
      <c r="B38" s="33" t="s">
        <v>52</v>
      </c>
      <c r="C38" s="3"/>
      <c r="D38" s="3"/>
    </row>
    <row r="39" spans="1:4" ht="15.75">
      <c r="A39" s="7" t="s">
        <v>82</v>
      </c>
      <c r="B39" s="9" t="s">
        <v>63</v>
      </c>
      <c r="D39" s="3"/>
    </row>
    <row r="40" spans="1:4" ht="15.75">
      <c r="A40" s="7"/>
      <c r="B40" s="9" t="s">
        <v>77</v>
      </c>
      <c r="C40" s="12">
        <v>220</v>
      </c>
      <c r="D40" s="3"/>
    </row>
    <row r="41" spans="1:4" ht="15.75">
      <c r="A41" s="7"/>
      <c r="B41" s="8" t="s">
        <v>64</v>
      </c>
      <c r="C41" s="11"/>
      <c r="D41" s="3"/>
    </row>
    <row r="42" spans="1:4" ht="15.75">
      <c r="A42" s="7"/>
      <c r="B42" s="8" t="s">
        <v>78</v>
      </c>
      <c r="C42" s="11"/>
      <c r="D42" s="3"/>
    </row>
    <row r="43" spans="1:4" ht="15.75">
      <c r="A43" s="7"/>
      <c r="B43" s="8" t="s">
        <v>65</v>
      </c>
      <c r="C43" s="11"/>
      <c r="D43" s="3"/>
    </row>
    <row r="44" spans="1:4" ht="15.75">
      <c r="A44" s="7"/>
      <c r="B44" s="8" t="s">
        <v>66</v>
      </c>
      <c r="C44" s="11"/>
      <c r="D44" s="3"/>
    </row>
    <row r="45" spans="1:4" ht="15.75">
      <c r="A45" s="7"/>
      <c r="B45" s="33" t="s">
        <v>72</v>
      </c>
      <c r="C45" s="11"/>
      <c r="D45" s="3"/>
    </row>
    <row r="46" spans="1:4" ht="15.75">
      <c r="A46" s="7" t="s">
        <v>83</v>
      </c>
      <c r="B46" s="9" t="s">
        <v>67</v>
      </c>
      <c r="D46" s="3"/>
    </row>
    <row r="47" spans="1:4" ht="15.75">
      <c r="A47" s="7"/>
      <c r="B47" s="9" t="s">
        <v>77</v>
      </c>
      <c r="C47" s="12">
        <v>41</v>
      </c>
      <c r="D47" s="3"/>
    </row>
    <row r="48" spans="1:4" ht="15.75">
      <c r="A48" s="7"/>
      <c r="B48" s="8" t="s">
        <v>90</v>
      </c>
      <c r="C48" s="3"/>
      <c r="D48" s="3"/>
    </row>
    <row r="49" spans="1:4" ht="15.75">
      <c r="A49" s="7"/>
      <c r="B49" s="8" t="s">
        <v>68</v>
      </c>
      <c r="C49" s="3"/>
      <c r="D49" s="3"/>
    </row>
    <row r="50" spans="1:4" ht="15.75">
      <c r="A50" s="7"/>
      <c r="B50" s="8" t="s">
        <v>69</v>
      </c>
      <c r="C50" s="3"/>
      <c r="D50" s="3"/>
    </row>
    <row r="51" spans="1:4" ht="15.75">
      <c r="A51" s="7"/>
      <c r="B51" s="37" t="s">
        <v>54</v>
      </c>
      <c r="C51" s="3"/>
      <c r="D51" s="3"/>
    </row>
    <row r="52" spans="1:4" ht="45.75" customHeight="1">
      <c r="A52" s="5" t="s">
        <v>11</v>
      </c>
      <c r="B52" s="6" t="s">
        <v>10</v>
      </c>
      <c r="C52" s="3">
        <f>8584.9*D52*12</f>
        <v>87565.97999999998</v>
      </c>
      <c r="D52" s="3">
        <v>0.85</v>
      </c>
    </row>
    <row r="53" spans="1:4" ht="34.5" customHeight="1">
      <c r="A53" s="5" t="s">
        <v>14</v>
      </c>
      <c r="B53" s="13" t="s">
        <v>18</v>
      </c>
      <c r="C53" s="3"/>
      <c r="D53" s="3"/>
    </row>
    <row r="54" spans="1:4" ht="24" customHeight="1">
      <c r="A54" s="18" t="s">
        <v>33</v>
      </c>
      <c r="B54" s="8" t="s">
        <v>12</v>
      </c>
      <c r="C54" s="3">
        <f>C55+C56</f>
        <v>58720.71600000001</v>
      </c>
      <c r="D54" s="3">
        <f>D55+D56</f>
        <v>0.5700000000000001</v>
      </c>
    </row>
    <row r="55" spans="1:4" ht="24" customHeight="1" hidden="1">
      <c r="A55" s="18"/>
      <c r="B55" s="8" t="s">
        <v>15</v>
      </c>
      <c r="C55" s="3">
        <f>8584.9*D55*12</f>
        <v>54599.96400000001</v>
      </c>
      <c r="D55" s="3">
        <v>0.53</v>
      </c>
    </row>
    <row r="56" spans="1:4" ht="24" customHeight="1" hidden="1">
      <c r="A56" s="18"/>
      <c r="B56" s="8" t="s">
        <v>38</v>
      </c>
      <c r="C56" s="3">
        <f>8584.9*D56*12</f>
        <v>4120.752</v>
      </c>
      <c r="D56" s="3">
        <v>0.04</v>
      </c>
    </row>
    <row r="57" spans="1:4" ht="30.75" customHeight="1">
      <c r="A57" s="18" t="s">
        <v>34</v>
      </c>
      <c r="B57" s="14" t="s">
        <v>13</v>
      </c>
      <c r="C57" s="3">
        <f>C58+C59+C60</f>
        <v>149377.25999999998</v>
      </c>
      <c r="D57" s="3">
        <f>D58+D59+D60</f>
        <v>1.4500000000000002</v>
      </c>
    </row>
    <row r="58" spans="1:4" ht="23.25" customHeight="1" hidden="1">
      <c r="A58" s="18"/>
      <c r="B58" s="8" t="s">
        <v>16</v>
      </c>
      <c r="C58" s="3">
        <f>8584.9*D58*12</f>
        <v>135984.816</v>
      </c>
      <c r="D58" s="3">
        <v>1.32</v>
      </c>
    </row>
    <row r="59" spans="1:4" ht="23.25" customHeight="1" hidden="1">
      <c r="A59" s="18"/>
      <c r="B59" s="8" t="s">
        <v>38</v>
      </c>
      <c r="C59" s="3">
        <f>8584.9*D59*12</f>
        <v>7211.316</v>
      </c>
      <c r="D59" s="3">
        <v>0.07</v>
      </c>
    </row>
    <row r="60" spans="1:4" ht="23.25" customHeight="1" hidden="1">
      <c r="A60" s="18"/>
      <c r="B60" s="8" t="s">
        <v>39</v>
      </c>
      <c r="C60" s="3">
        <f>8584.9*D60*12</f>
        <v>6181.127999999999</v>
      </c>
      <c r="D60" s="3">
        <v>0.06</v>
      </c>
    </row>
    <row r="61" spans="1:4" ht="23.25" customHeight="1">
      <c r="A61" s="18" t="s">
        <v>35</v>
      </c>
      <c r="B61" s="8" t="s">
        <v>22</v>
      </c>
      <c r="C61" s="3">
        <f>8584.9*D61*12</f>
        <v>2060.376</v>
      </c>
      <c r="D61" s="3">
        <v>0.02</v>
      </c>
    </row>
    <row r="62" spans="1:4" ht="110.25" customHeight="1">
      <c r="A62" s="5" t="s">
        <v>2</v>
      </c>
      <c r="B62" s="9" t="s">
        <v>41</v>
      </c>
      <c r="C62" s="3">
        <f aca="true" t="shared" si="1" ref="C62:C67">8584.9*D62*12</f>
        <v>94777.296</v>
      </c>
      <c r="D62" s="3">
        <v>0.92</v>
      </c>
    </row>
    <row r="63" spans="1:4" ht="25.5" customHeight="1">
      <c r="A63" s="5" t="s">
        <v>3</v>
      </c>
      <c r="B63" s="9" t="s">
        <v>40</v>
      </c>
      <c r="C63" s="3">
        <f t="shared" si="1"/>
        <v>3090.5639999999994</v>
      </c>
      <c r="D63" s="3">
        <v>0.03</v>
      </c>
    </row>
    <row r="64" spans="1:4" ht="30" customHeight="1">
      <c r="A64" s="5" t="s">
        <v>4</v>
      </c>
      <c r="B64" s="9" t="s">
        <v>23</v>
      </c>
      <c r="C64" s="3">
        <f t="shared" si="1"/>
        <v>27815.076</v>
      </c>
      <c r="D64" s="3">
        <v>0.27</v>
      </c>
    </row>
    <row r="65" spans="1:4" ht="30.75" customHeight="1">
      <c r="A65" s="5" t="s">
        <v>5</v>
      </c>
      <c r="B65" s="9" t="s">
        <v>24</v>
      </c>
      <c r="C65" s="3">
        <f t="shared" si="1"/>
        <v>43267.896</v>
      </c>
      <c r="D65" s="3">
        <v>0.42</v>
      </c>
    </row>
    <row r="66" spans="1:4" ht="28.5" customHeight="1">
      <c r="A66" s="5" t="s">
        <v>6</v>
      </c>
      <c r="B66" s="9" t="s">
        <v>25</v>
      </c>
      <c r="C66" s="3">
        <f t="shared" si="1"/>
        <v>57690.528</v>
      </c>
      <c r="D66" s="3">
        <v>0.56</v>
      </c>
    </row>
    <row r="67" spans="1:4" ht="24" customHeight="1">
      <c r="A67" s="5" t="s">
        <v>17</v>
      </c>
      <c r="B67" s="9" t="s">
        <v>20</v>
      </c>
      <c r="C67" s="3">
        <f t="shared" si="1"/>
        <v>50479.212</v>
      </c>
      <c r="D67" s="3">
        <v>0.49</v>
      </c>
    </row>
    <row r="68" spans="1:4" s="34" customFormat="1" ht="16.5" customHeight="1">
      <c r="A68" s="49" t="s">
        <v>32</v>
      </c>
      <c r="B68" s="49"/>
      <c r="C68" s="4">
        <f>C8+C52+C55+C56+C58+C59+C60+C61+C62+C63+C64+C65+C66+C67</f>
        <v>786033.4439999999</v>
      </c>
      <c r="D68" s="4">
        <f>D8+D52+D55+D56+D58+D59+D60+D61+D62+D63+D64+D65+D66+D67</f>
        <v>7.630000000000001</v>
      </c>
    </row>
    <row r="69" spans="1:4" ht="16.5" customHeight="1">
      <c r="A69" s="47" t="s">
        <v>30</v>
      </c>
      <c r="B69" s="47"/>
      <c r="C69" s="4">
        <f>D69*8584.9*12</f>
        <v>141135.756</v>
      </c>
      <c r="D69" s="4">
        <v>1.37</v>
      </c>
    </row>
    <row r="70" spans="1:4" ht="16.5" customHeight="1">
      <c r="A70" s="47" t="s">
        <v>31</v>
      </c>
      <c r="B70" s="47"/>
      <c r="C70" s="4">
        <f>SUM(C68:C69)</f>
        <v>927169.2</v>
      </c>
      <c r="D70" s="4">
        <f>SUM(D68:D69)</f>
        <v>9</v>
      </c>
    </row>
    <row r="71" spans="1:4" ht="49.5" customHeight="1">
      <c r="A71" s="15" t="s">
        <v>1</v>
      </c>
      <c r="B71" s="2" t="s">
        <v>0</v>
      </c>
      <c r="C71" s="3" t="s">
        <v>36</v>
      </c>
      <c r="D71" s="3" t="s">
        <v>37</v>
      </c>
    </row>
    <row r="72" spans="1:4" ht="26.25" customHeight="1">
      <c r="A72" s="48" t="s">
        <v>8</v>
      </c>
      <c r="B72" s="48"/>
      <c r="C72" s="3"/>
      <c r="D72" s="3"/>
    </row>
    <row r="73" spans="1:4" ht="28.5">
      <c r="A73" s="5" t="s">
        <v>9</v>
      </c>
      <c r="B73" s="9" t="s">
        <v>49</v>
      </c>
      <c r="C73" s="3">
        <v>64859.04</v>
      </c>
      <c r="D73" s="3">
        <v>0.57</v>
      </c>
    </row>
    <row r="74" spans="1:4" s="34" customFormat="1" ht="124.5" customHeight="1">
      <c r="A74" s="5" t="s">
        <v>19</v>
      </c>
      <c r="B74" s="9" t="s">
        <v>102</v>
      </c>
      <c r="C74" s="3">
        <v>121336.91</v>
      </c>
      <c r="D74" s="3">
        <v>48.95</v>
      </c>
    </row>
    <row r="75" spans="1:4" ht="41.25">
      <c r="A75" s="5" t="s">
        <v>14</v>
      </c>
      <c r="B75" s="9" t="s">
        <v>105</v>
      </c>
      <c r="C75" s="16">
        <f>259*12*D75</f>
        <v>63527.520000000004</v>
      </c>
      <c r="D75" s="16">
        <v>20.44</v>
      </c>
    </row>
    <row r="76" spans="1:4" ht="20.25" customHeight="1">
      <c r="A76" s="47" t="s">
        <v>31</v>
      </c>
      <c r="B76" s="47"/>
      <c r="C76" s="4">
        <f>SUM(C73:C75)</f>
        <v>249723.47000000003</v>
      </c>
      <c r="D76" s="17"/>
    </row>
    <row r="77" spans="1:4" ht="20.25" customHeight="1">
      <c r="A77" s="44" t="s">
        <v>101</v>
      </c>
      <c r="B77" s="45"/>
      <c r="C77" s="45"/>
      <c r="D77" s="52"/>
    </row>
    <row r="78" spans="1:4" ht="20.25" customHeight="1">
      <c r="A78" s="46" t="s">
        <v>98</v>
      </c>
      <c r="B78" s="46"/>
      <c r="C78" s="38">
        <v>125581.86</v>
      </c>
      <c r="D78" s="17"/>
    </row>
    <row r="79" spans="1:4" ht="20.25" customHeight="1">
      <c r="A79" s="46" t="s">
        <v>99</v>
      </c>
      <c r="B79" s="46"/>
      <c r="C79" s="38">
        <v>16191.38</v>
      </c>
      <c r="D79" s="17"/>
    </row>
    <row r="80" spans="1:4" ht="20.25" customHeight="1">
      <c r="A80" s="46" t="s">
        <v>100</v>
      </c>
      <c r="B80" s="46"/>
      <c r="C80" s="38">
        <v>7770.6</v>
      </c>
      <c r="D80" s="17"/>
    </row>
    <row r="81" spans="1:4" ht="20.25" customHeight="1">
      <c r="A81" s="43" t="s">
        <v>95</v>
      </c>
      <c r="B81" s="43"/>
      <c r="C81" s="38">
        <v>133868.05</v>
      </c>
      <c r="D81" s="17"/>
    </row>
    <row r="82" spans="1:4" ht="20.25" customHeight="1">
      <c r="A82" s="43" t="s">
        <v>96</v>
      </c>
      <c r="B82" s="43"/>
      <c r="C82" s="38">
        <v>40099.02</v>
      </c>
      <c r="D82" s="17"/>
    </row>
    <row r="83" spans="1:4" ht="20.25" customHeight="1">
      <c r="A83" s="43" t="s">
        <v>97</v>
      </c>
      <c r="B83" s="43"/>
      <c r="C83" s="38">
        <v>22944.68</v>
      </c>
      <c r="D83" s="17"/>
    </row>
    <row r="84" spans="1:4" ht="20.25" customHeight="1">
      <c r="A84" s="42" t="s">
        <v>85</v>
      </c>
      <c r="B84" s="42"/>
      <c r="C84" s="4">
        <f>SUM(C78:C83)</f>
        <v>346455.59</v>
      </c>
      <c r="D84" s="17"/>
    </row>
    <row r="85" spans="1:4" ht="20.25" customHeight="1">
      <c r="A85" s="20"/>
      <c r="B85" s="20"/>
      <c r="C85" s="21"/>
      <c r="D85" s="22"/>
    </row>
    <row r="86" spans="1:4" ht="20.25" customHeight="1">
      <c r="A86" s="23" t="s">
        <v>103</v>
      </c>
      <c r="B86" s="20"/>
      <c r="C86" s="21"/>
      <c r="D86" s="22"/>
    </row>
    <row r="87" spans="1:4" ht="20.25" customHeight="1">
      <c r="A87" s="43" t="s">
        <v>93</v>
      </c>
      <c r="B87" s="43"/>
      <c r="C87" s="3">
        <v>1298.88</v>
      </c>
      <c r="D87" s="4"/>
    </row>
    <row r="88" spans="1:4" ht="20.25" customHeight="1">
      <c r="A88" s="43" t="s">
        <v>94</v>
      </c>
      <c r="B88" s="43"/>
      <c r="C88" s="38">
        <v>15206.4</v>
      </c>
      <c r="D88" s="4"/>
    </row>
    <row r="89" spans="1:4" ht="20.25" customHeight="1">
      <c r="A89" s="35" t="s">
        <v>104</v>
      </c>
      <c r="B89" s="35"/>
      <c r="C89" s="4">
        <f>SUM(C87:C88)</f>
        <v>16505.28</v>
      </c>
      <c r="D89" s="4"/>
    </row>
    <row r="90" spans="1:4" ht="20.25" customHeight="1">
      <c r="A90" s="23"/>
      <c r="B90" s="23"/>
      <c r="C90" s="21"/>
      <c r="D90" s="21"/>
    </row>
    <row r="91" spans="1:4" ht="20.25" customHeight="1">
      <c r="A91" s="23"/>
      <c r="B91" s="23"/>
      <c r="C91" s="21"/>
      <c r="D91" s="21"/>
    </row>
    <row r="92" spans="1:4" ht="18.75" customHeight="1">
      <c r="A92" s="24" t="s">
        <v>86</v>
      </c>
      <c r="B92" s="25"/>
      <c r="C92" s="26" t="s">
        <v>87</v>
      </c>
      <c r="D92" s="22"/>
    </row>
    <row r="93" spans="1:4" ht="18.75" customHeight="1">
      <c r="A93" s="24"/>
      <c r="B93" s="25"/>
      <c r="C93" s="27"/>
      <c r="D93" s="22"/>
    </row>
    <row r="94" spans="1:4" ht="18.75" customHeight="1">
      <c r="A94" s="28"/>
      <c r="B94" s="25"/>
      <c r="C94" s="27"/>
      <c r="D94" s="22"/>
    </row>
    <row r="95" spans="1:4" ht="18.75" customHeight="1">
      <c r="A95" s="24" t="s">
        <v>88</v>
      </c>
      <c r="B95" s="25"/>
      <c r="C95" s="29" t="s">
        <v>89</v>
      </c>
      <c r="D95" s="22"/>
    </row>
    <row r="96" ht="15.75">
      <c r="B96" s="10"/>
    </row>
    <row r="97" ht="15.75">
      <c r="B97" s="10"/>
    </row>
    <row r="98" ht="15.75">
      <c r="B98" s="10"/>
    </row>
    <row r="99" ht="15.75">
      <c r="B99" s="10"/>
    </row>
    <row r="100" ht="15.75">
      <c r="B100" s="10"/>
    </row>
    <row r="101" ht="15.75">
      <c r="B101" s="10"/>
    </row>
    <row r="102" ht="15.75">
      <c r="B102" s="10"/>
    </row>
    <row r="103" ht="15.75">
      <c r="B103" s="10"/>
    </row>
    <row r="104" ht="15.75">
      <c r="B104" s="10"/>
    </row>
    <row r="105" ht="15.75">
      <c r="B105" s="10"/>
    </row>
    <row r="106" ht="15.75">
      <c r="B106" s="10"/>
    </row>
  </sheetData>
  <sheetProtection password="CE28" sheet="1" objects="1" scenarios="1" selectLockedCells="1" selectUnlockedCells="1"/>
  <mergeCells count="19">
    <mergeCell ref="A69:B69"/>
    <mergeCell ref="A70:B70"/>
    <mergeCell ref="A72:B72"/>
    <mergeCell ref="A76:B76"/>
    <mergeCell ref="A2:D2"/>
    <mergeCell ref="A3:B3"/>
    <mergeCell ref="A4:B4"/>
    <mergeCell ref="A7:B7"/>
    <mergeCell ref="A68:B68"/>
    <mergeCell ref="A83:B83"/>
    <mergeCell ref="A84:B84"/>
    <mergeCell ref="A87:B87"/>
    <mergeCell ref="A88:B88"/>
    <mergeCell ref="A77:D77"/>
    <mergeCell ref="A78:B78"/>
    <mergeCell ref="A79:B79"/>
    <mergeCell ref="A80:B80"/>
    <mergeCell ref="A81:B81"/>
    <mergeCell ref="A82:B82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2012-02-23T06:58:35Z</dcterms:modified>
  <cp:category/>
  <cp:version/>
  <cp:contentType/>
  <cp:contentStatus/>
</cp:coreProperties>
</file>