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945" activeTab="0"/>
  </bookViews>
  <sheets>
    <sheet name="56-2009 " sheetId="1" r:id="rId1"/>
  </sheets>
  <definedNames>
    <definedName name="_xlnm.Print_Area" localSheetId="0">'56-2009 '!$A$1:$D$164</definedName>
  </definedNames>
  <calcPr fullCalcOnLoad="1"/>
</workbook>
</file>

<file path=xl/sharedStrings.xml><?xml version="1.0" encoding="utf-8"?>
<sst xmlns="http://schemas.openxmlformats.org/spreadsheetml/2006/main" count="216" uniqueCount="191">
  <si>
    <t>Наименование услуг и работ</t>
  </si>
  <si>
    <t>№ п/п</t>
  </si>
  <si>
    <t>4.</t>
  </si>
  <si>
    <t>5.</t>
  </si>
  <si>
    <t>6.</t>
  </si>
  <si>
    <t>7.</t>
  </si>
  <si>
    <t>Раздел 1. Текущее содержание и ремонт общего имущества многоквартирного дома</t>
  </si>
  <si>
    <t>Раздел 2. Другие услуги</t>
  </si>
  <si>
    <t>1.</t>
  </si>
  <si>
    <r>
      <t xml:space="preserve">Аварийно-ремонтное обслуживание и выполнение заявок населения                                                                                                                                                                                                </t>
    </r>
    <r>
      <rPr>
        <sz val="10"/>
        <color indexed="8"/>
        <rFont val="Times New Roman"/>
        <family val="1"/>
      </rPr>
  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  </r>
  </si>
  <si>
    <t xml:space="preserve">2. </t>
  </si>
  <si>
    <t>Содержание лестничных клеток (согласно регламента по договору)</t>
  </si>
  <si>
    <t>Содержание дворовой территории (согласно регламента по договору)</t>
  </si>
  <si>
    <t>3.</t>
  </si>
  <si>
    <t>заработная плата технички</t>
  </si>
  <si>
    <t>заработная плата дворника</t>
  </si>
  <si>
    <t>10.</t>
  </si>
  <si>
    <t>Расходы связанные с санитарным содержанием мест общего пользования и придомовой территории</t>
  </si>
  <si>
    <t>2.</t>
  </si>
  <si>
    <t>Налоги ЕСН</t>
  </si>
  <si>
    <r>
      <t xml:space="preserve">Дератизация подвального помещения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color indexed="8"/>
        <rFont val="Times New Roman"/>
        <family val="1"/>
      </rPr>
      <t>1 раз в 6 месяцев выполняется специализированной организацией по договору</t>
    </r>
  </si>
  <si>
    <r>
      <t xml:space="preserve">Автоуслуги по очистке территории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color indexed="8"/>
        <rFont val="Times New Roman"/>
        <family val="1"/>
      </rPr>
      <t>По мере необходимости</t>
    </r>
  </si>
  <si>
    <t>Размер платы на 1м2 в месяц,без НДС</t>
  </si>
  <si>
    <t>НДС</t>
  </si>
  <si>
    <t>ИТОГО с НДС</t>
  </si>
  <si>
    <t>ИТОГО без НДС</t>
  </si>
  <si>
    <t xml:space="preserve">3.1. </t>
  </si>
  <si>
    <t xml:space="preserve">3.2. </t>
  </si>
  <si>
    <t>3.3.</t>
  </si>
  <si>
    <t>Размер платы на 1м2 в месяц, в т.ч. НДС</t>
  </si>
  <si>
    <t>материалы, инвентарь, спецодежда</t>
  </si>
  <si>
    <t>благоустройство (цветники, ограждения)</t>
  </si>
  <si>
    <t>Сброс снега с козырьков и парапетов</t>
  </si>
  <si>
    <r>
      <t xml:space="preserve">Услуги по управлению многоквартирным домом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color indexed="8"/>
        <rFont val="Times New Roman"/>
        <family val="1"/>
      </rPr>
      <t xml:space="preserve">Организация выполнения требований законодательства РФ,договорных обязательств по содержанию и ремонту общего имущества,финансово-экономическому,нормативно-правовому и технико-эксплуатационному обеспечению деятельности организации, работа с расчетом необходимых услуг,организация и контроль их выполнения,ведение документации                                                                                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</rPr>
      <t xml:space="preserve">Услуги касс </t>
    </r>
    <r>
      <rPr>
        <sz val="10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Введение баз данных по площади квартир, по количеству проживающих, прием платежей населения по видам услуг, печать и выписки лицевых счетов, предоставление отчетности для ведения бухгалтерского и статистического учета</t>
    </r>
  </si>
  <si>
    <r>
      <t xml:space="preserve">Вывоз и утилизация отходов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color indexed="8"/>
        <rFont val="Times New Roman"/>
        <family val="1"/>
      </rPr>
      <t>Вывоз и утилизация твердых бытовых отходов,  содержание контейнеров, кв.м</t>
    </r>
  </si>
  <si>
    <r>
      <t xml:space="preserve">Вознаграждение уполномоченного лица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color indexed="8"/>
        <rFont val="Times New Roman"/>
        <family val="1"/>
      </rPr>
      <t>Представление интересов собственников дома, доведение информации до каждого собственника многоквартирного дома предложений управляющей компании по содержанию и ремонтов дома, ведение протоколов собраний, решение других организационных вопросов, с кв.м</t>
    </r>
  </si>
  <si>
    <t>Ремонт теплоизоляции</t>
  </si>
  <si>
    <t>Смена канализации чугунной на пластмассовую в 4,2п.-24м</t>
  </si>
  <si>
    <t>Замена задвижек чугунных на навал, отопление узел</t>
  </si>
  <si>
    <t>Замена задвижек чугунных на навал гор.вода и циркуляция</t>
  </si>
  <si>
    <t>Ремонт теплоизоляции-26шт.</t>
  </si>
  <si>
    <t>Ревизия системы отопления (устранение течей, перемотка контрогаек до 50м)-16шт.</t>
  </si>
  <si>
    <t>Установка манометров-10шт.</t>
  </si>
  <si>
    <t>Контрогайки d32-3шт.</t>
  </si>
  <si>
    <t>Сгон d32-3шт.</t>
  </si>
  <si>
    <t>Теплоизоляция 26м</t>
  </si>
  <si>
    <t>Известь-25кг</t>
  </si>
  <si>
    <t>Шпатлевка-10кг</t>
  </si>
  <si>
    <t>Краска зел.5кг,красн.0,5кг</t>
  </si>
  <si>
    <t>Кран шаровый гор.вода и циркуляции d80-2шт.</t>
  </si>
  <si>
    <t>Кран шаровый гор.вода и циркуляция d100-2шт.</t>
  </si>
  <si>
    <t>Кран шаровый отопление d80-4шт.</t>
  </si>
  <si>
    <t>Кран шаровый отопление d15-5шт.</t>
  </si>
  <si>
    <t>Сгон d20-6шт.</t>
  </si>
  <si>
    <t>Сгон d40 с муфтой контрогайкой-3шт.</t>
  </si>
  <si>
    <t>Муфта d20-10шт.</t>
  </si>
  <si>
    <t>Контрогайки d20-10шт.</t>
  </si>
  <si>
    <t>Выключатель наружной установки-5шт.</t>
  </si>
  <si>
    <t>Дюбель-гвоздь 6*60-100шт.</t>
  </si>
  <si>
    <t>Дюбель-хамут-300шт.</t>
  </si>
  <si>
    <t>Коробка распределительная КРЗ трехрожковая-20шт.</t>
  </si>
  <si>
    <t>Провод АВВГ 2*2,5-50шт.</t>
  </si>
  <si>
    <t>Провод ВВГ 3*2,5-250шт.</t>
  </si>
  <si>
    <t>Провод ПВС 2*1,5-150шт.</t>
  </si>
  <si>
    <t>Розетка наружной установки-5шт.</t>
  </si>
  <si>
    <t>Светильник подвесной НСП 03-60-32шт.</t>
  </si>
  <si>
    <t>Светильник настенный НББ 64-60-27шт.</t>
  </si>
  <si>
    <t>Зажим СИЗ-300шт.</t>
  </si>
  <si>
    <t>Плафон ННС 62-009-А "Кольцо"-110шт.</t>
  </si>
  <si>
    <t>Хомут 3,6*150мм полиамид-250шт.</t>
  </si>
  <si>
    <t>Пробивка отверстий в бетонной стене-8шт.</t>
  </si>
  <si>
    <t>Прокладка провода по бетонной стене-450 п.м</t>
  </si>
  <si>
    <t>Установка подразетника-10шт.</t>
  </si>
  <si>
    <t>Установка коробки монтажной по бетону-20шт.</t>
  </si>
  <si>
    <t>Монтаж коробок клемных, распределительных-20шт.</t>
  </si>
  <si>
    <t>Установка выключателя одноклавишного-10шт.</t>
  </si>
  <si>
    <t>Установка розетки однопостовой-10шт.</t>
  </si>
  <si>
    <t>Монтаж подвесов для потолочных светильников-32шт.</t>
  </si>
  <si>
    <t>Установка светильников для ламп накаливания-31шт.</t>
  </si>
  <si>
    <t>Манометры МТ160-10шт.</t>
  </si>
  <si>
    <t>Установка шарового крана гор.вода, циркуляции, отопление d100,80,15-25шт.</t>
  </si>
  <si>
    <t>Набивка сальников на задвижках d80-8шт.</t>
  </si>
  <si>
    <t>Опресовка т/узла</t>
  </si>
  <si>
    <t xml:space="preserve">Полугодовой размер платы, без НДС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</si>
  <si>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Насадка с вертышами (конус)</t>
  </si>
  <si>
    <r>
      <t xml:space="preserve">Освещение помещений общего пользования  </t>
    </r>
    <r>
      <rPr>
        <sz val="10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1) Расход электроэнергии на освещение системы МОП                                                                                                                                                                                                                              2) Расход электроэнергии на лифты, с кв.м. Начисления 1 раз в 6 мес.                                                                                         </t>
    </r>
  </si>
  <si>
    <t>Работы проведены за счет средств капитального ремонта</t>
  </si>
  <si>
    <t>Межстворные панельные швы, 2кв.</t>
  </si>
  <si>
    <t>Ремонт кровли</t>
  </si>
  <si>
    <t>Восстановление электрооборудования. Тех.этаж, подвал и лестничные клетки</t>
  </si>
  <si>
    <t>Ремонт сантехнического оборудования. Тех.этаж, подвал</t>
  </si>
  <si>
    <t>ИТОГО</t>
  </si>
  <si>
    <t>Материалы и работы:</t>
  </si>
  <si>
    <t>Перечень услуг и работ по содержанию общего имущества                                                                                                                                                                                                                       в многоквартирном доме с  01.07.2009 год (дополнение)</t>
  </si>
  <si>
    <t>Ремонт теплоузлов, побелка, покраска</t>
  </si>
  <si>
    <r>
      <t xml:space="preserve">Обслуживание лифтов (кроме 1 этажа, с чел.)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color indexed="8"/>
        <rFont val="Times New Roman"/>
        <family val="1"/>
      </rPr>
      <t>Содержание, обслуживание и технический надзор за лифтом, содержание АДС, ликвидация аварий и электрического оборудования лифта. Выполняется специализированной организацией по договору, диспетчеризация</t>
    </r>
  </si>
  <si>
    <t>Монтаж диспетчерской службы (лифты)</t>
  </si>
  <si>
    <t>Адрес                                                  м-н Горский, 56</t>
  </si>
  <si>
    <t>Сварочные работы</t>
  </si>
  <si>
    <t>Установка и изготовление различных металлоконструкций</t>
  </si>
  <si>
    <t>Сантехнические работы</t>
  </si>
  <si>
    <t>Замена кранов, смесителей</t>
  </si>
  <si>
    <t>Прочистка засоров</t>
  </si>
  <si>
    <t>Запуск стояков отопления и воды</t>
  </si>
  <si>
    <t>Ремонт отопительных систем и водоснабжения</t>
  </si>
  <si>
    <t>Электромонтажные работы</t>
  </si>
  <si>
    <t>Установка диодов линии в местах общего пользования</t>
  </si>
  <si>
    <t>Плотницкие работы</t>
  </si>
  <si>
    <t>Ремонт кровли 1, 4, 3п.(110кв)</t>
  </si>
  <si>
    <t>Светильник настенный НББ 64-60 (акустич.)-4шт.</t>
  </si>
  <si>
    <t>Выполнение заявок:</t>
  </si>
  <si>
    <t>1.1.</t>
  </si>
  <si>
    <t>1.2.</t>
  </si>
  <si>
    <t>1.3.</t>
  </si>
  <si>
    <t>1.4.</t>
  </si>
  <si>
    <t>1.5.</t>
  </si>
  <si>
    <t>Задолженность по текущему содержанию за собственниками дома на 01.01.2010 г.</t>
  </si>
  <si>
    <t xml:space="preserve">                                           Директор ООО "КЖЭК"Горский"</t>
  </si>
  <si>
    <t>Занина С.В.</t>
  </si>
  <si>
    <t xml:space="preserve">                                           Экономист</t>
  </si>
  <si>
    <t>Губтор К.Е.</t>
  </si>
  <si>
    <t>Обслуживаемая площадь                    7792,14 м2</t>
  </si>
  <si>
    <t>Перечень услуг и работ по содержанию общего имущества                                                                                                                                                                                                                       в многоквартирном доме с 01.07.2009 года (ОТЧЕТ)</t>
  </si>
  <si>
    <t>Справочные данные по капитальному ремонту м-н Горский 56</t>
  </si>
  <si>
    <t xml:space="preserve">за период с 01.07.09 по 31.12.09  </t>
  </si>
  <si>
    <t>Начислено по кап. ремонту</t>
  </si>
  <si>
    <t>Оплачено собственниками</t>
  </si>
  <si>
    <t xml:space="preserve">Задолженность по оплате за кап.ремонт </t>
  </si>
  <si>
    <t>6 382,30</t>
  </si>
  <si>
    <t xml:space="preserve">                                                                                                 </t>
  </si>
  <si>
    <t xml:space="preserve">Перечислено Службой Заказчика </t>
  </si>
  <si>
    <t>101 878,47</t>
  </si>
  <si>
    <t>Начислено по кап.ремонту</t>
  </si>
  <si>
    <t>38 252,90</t>
  </si>
  <si>
    <t xml:space="preserve">Израсходовано </t>
  </si>
  <si>
    <t>ИТОГО резерв на кап.ремонт</t>
  </si>
  <si>
    <t>23 463,22</t>
  </si>
  <si>
    <t>Ремонт кровли – 27 611,15</t>
  </si>
  <si>
    <t>Ремонт межпанельных швов – 89 057,00</t>
  </si>
  <si>
    <t>__________________________________________</t>
  </si>
  <si>
    <t xml:space="preserve">ИТОГО израсходовано – 116 668,15 </t>
  </si>
  <si>
    <r>
      <t xml:space="preserve">Техническое обслуживание общих коммуникаций, технических устройств, конструктивных элементов, материалы                                                                           </t>
    </r>
    <r>
      <rPr>
        <sz val="10"/>
        <color indexed="8"/>
        <rFont val="Times New Roman"/>
        <family val="1"/>
      </rPr>
      <t xml:space="preserve">                                                                                                Поддержание в исправном состоянии инженерных сетей, обеспечение их готовности для предоставления коммунальных услуг, устранение выявленных дефектов, подговка общего имущества к сезонной эксплуатации</t>
    </r>
  </si>
  <si>
    <t>Выключатель наружной установки</t>
  </si>
  <si>
    <t xml:space="preserve">Дюбель-гвоздь </t>
  </si>
  <si>
    <t>Дюбель-хамут</t>
  </si>
  <si>
    <t>Коробка распределительная КРЗ трехрожковая</t>
  </si>
  <si>
    <t xml:space="preserve">Провод АВВГ </t>
  </si>
  <si>
    <t xml:space="preserve">Провод ВВГ </t>
  </si>
  <si>
    <t xml:space="preserve">Провод ПВС </t>
  </si>
  <si>
    <t>Розетка наружной установки</t>
  </si>
  <si>
    <t>Светильник подвесной НСП 03-60</t>
  </si>
  <si>
    <t>Светильник настенный НББ 64-60</t>
  </si>
  <si>
    <t>Светильник настенный НББ 64-60 (акустич.)</t>
  </si>
  <si>
    <t>Зажим СИЗ</t>
  </si>
  <si>
    <t>Плафон ННС 62-009-А "Кольцо"</t>
  </si>
  <si>
    <t>Пробивка отверстий в бетонной стене</t>
  </si>
  <si>
    <t>Прокладка провода по бетонной стене</t>
  </si>
  <si>
    <t>Установка подразетника</t>
  </si>
  <si>
    <t>Установка коробки монтажной по бетону</t>
  </si>
  <si>
    <t>Монтаж коробок клемных, распределительных</t>
  </si>
  <si>
    <t>Установка выключателя одноклавишного</t>
  </si>
  <si>
    <t>Установка розетки однопостовой</t>
  </si>
  <si>
    <t>Монтаж подвесов для потолочных светильников</t>
  </si>
  <si>
    <t>Установка светильников для ламп накаливания</t>
  </si>
  <si>
    <t>Хомут 3,6*150мм полиамид</t>
  </si>
  <si>
    <t>Контрогайки d32</t>
  </si>
  <si>
    <t>Контрогайки d20</t>
  </si>
  <si>
    <t>Муфта d20</t>
  </si>
  <si>
    <t>Сгон d32</t>
  </si>
  <si>
    <t>Сгон d20</t>
  </si>
  <si>
    <t>Сгон d40 с муфтой контрогайкой</t>
  </si>
  <si>
    <t>Манометры МТ160</t>
  </si>
  <si>
    <t xml:space="preserve">Теплоизоляция </t>
  </si>
  <si>
    <t xml:space="preserve">Кран шаровый гор.вода и циркуляции </t>
  </si>
  <si>
    <t xml:space="preserve">Кран шаровый гор.вода и циркуляция </t>
  </si>
  <si>
    <t>Кран шаровый отопление d80</t>
  </si>
  <si>
    <t>Кран шаровый отопление d15</t>
  </si>
  <si>
    <t>Смена канализации чугунной на пластмассовую в 4,2п.</t>
  </si>
  <si>
    <t>Ревизия системы отопления (устранение течей, перемотка контрогаек до 50м)</t>
  </si>
  <si>
    <t>Установка манометров</t>
  </si>
  <si>
    <t>Установка шарового крана гор.вода, циркуляции, отопление d100,80,15</t>
  </si>
  <si>
    <t>Набивка сальников на задвижках d80</t>
  </si>
  <si>
    <t>Замена замков в подвалах</t>
  </si>
  <si>
    <t>Освещение мест общего пользования</t>
  </si>
  <si>
    <t>1.6.</t>
  </si>
  <si>
    <t>1.7.</t>
  </si>
  <si>
    <t>1.8.</t>
  </si>
  <si>
    <t xml:space="preserve">Полугодовой размер платы, в т.ч. НДС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</si>
  <si>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Обслуживание лифтов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color indexed="8"/>
        <rFont val="Times New Roman"/>
        <family val="1"/>
      </rPr>
      <t xml:space="preserve">Содержание, обслуживание и технический надзор за лифтом, содержание АДС, ликвидация аварий и электрического оборудования лифта. Выполняется специализированной организацией по договору, диспетчеризация, с чел.                                                                                                                                                                                              1) Диспетчеризация-18675,6 руб.                                                                                                                                                                                                                                                                                2) Обслуживание лифтов-68392,8руб.                                                                                                                                                                                                                                                                           3) Тех.осведетельствование-7647,40руб.                                                                                                                                                                                                                                                                       4) Бесперебойный источник питания 12В для БЛ30-3422руб. 4, 2 п.                                                                                                                                                                                                             5) Концентратор (Блок лифтовой БЛ45.0 "Эконом")-5664руб. 4, 2 п.                                                                                                                                                                                                                                                                                6) Замена лампочек-2880руб.                                                                                                                                                                                                                                                                                         7) Монтаж внешних линий-17248руб.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color indexed="8"/>
        <rFont val="Times New Roman"/>
        <family val="1"/>
      </rPr>
      <t>Итого: 123929,2руб.</t>
    </r>
  </si>
  <si>
    <t>Начислено по текущему содержанию</t>
  </si>
  <si>
    <r>
      <t xml:space="preserve">Автоуслуги по вывозу КГО (прием дома)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color indexed="8"/>
        <rFont val="Times New Roman"/>
        <family val="1"/>
      </rPr>
      <t>2 раза в неделю</t>
    </r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</si>
</sst>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4" fontId="42" fillId="0" borderId="0" xfId="0" applyNumberFormat="1" applyFont="1" applyAlignment="1" applyProtection="1">
      <alignment horizontal="center" vertical="center" wrapText="1"/>
      <protection hidden="1"/>
    </xf>
    <xf numFmtId="0" fontId="42" fillId="0" borderId="10" xfId="0" applyFont="1" applyBorder="1" applyAlignment="1" applyProtection="1">
      <alignment horizontal="center" vertical="center" wrapText="1"/>
      <protection hidden="1"/>
    </xf>
    <xf numFmtId="4" fontId="42" fillId="0" borderId="10" xfId="0" applyNumberFormat="1" applyFont="1" applyBorder="1" applyAlignment="1" applyProtection="1">
      <alignment horizontal="center" vertical="center" wrapText="1"/>
      <protection hidden="1"/>
    </xf>
    <xf numFmtId="4" fontId="43" fillId="0" borderId="10" xfId="0" applyNumberFormat="1" applyFont="1" applyBorder="1" applyAlignment="1" applyProtection="1">
      <alignment horizontal="center" vertical="center" wrapText="1"/>
      <protection hidden="1"/>
    </xf>
    <xf numFmtId="0" fontId="43" fillId="0" borderId="10" xfId="0" applyFont="1" applyBorder="1" applyAlignment="1" applyProtection="1">
      <alignment horizontal="center" vertical="center"/>
      <protection hidden="1"/>
    </xf>
    <xf numFmtId="0" fontId="43" fillId="0" borderId="10" xfId="0" applyFont="1" applyBorder="1" applyAlignment="1" applyProtection="1">
      <alignment horizontal="left" vertical="center" wrapText="1"/>
      <protection hidden="1"/>
    </xf>
    <xf numFmtId="0" fontId="42" fillId="0" borderId="10" xfId="0" applyFont="1" applyBorder="1" applyAlignment="1" applyProtection="1">
      <alignment horizontal="center" vertical="center"/>
      <protection hidden="1"/>
    </xf>
    <xf numFmtId="0" fontId="42" fillId="0" borderId="10" xfId="0" applyFont="1" applyBorder="1" applyAlignment="1" applyProtection="1">
      <alignment vertical="center" wrapText="1"/>
      <protection hidden="1"/>
    </xf>
    <xf numFmtId="0" fontId="43" fillId="0" borderId="10" xfId="0" applyFont="1" applyBorder="1" applyAlignment="1" applyProtection="1">
      <alignment vertical="center" wrapText="1"/>
      <protection hidden="1"/>
    </xf>
    <xf numFmtId="0" fontId="42" fillId="0" borderId="0" xfId="0" applyFont="1" applyAlignment="1" applyProtection="1">
      <alignment vertical="center"/>
      <protection hidden="1"/>
    </xf>
    <xf numFmtId="3" fontId="42" fillId="0" borderId="10" xfId="0" applyNumberFormat="1" applyFont="1" applyBorder="1" applyAlignment="1" applyProtection="1">
      <alignment horizontal="center" vertical="center" wrapText="1"/>
      <protection hidden="1"/>
    </xf>
    <xf numFmtId="3" fontId="43" fillId="0" borderId="10" xfId="0" applyNumberFormat="1" applyFont="1" applyBorder="1" applyAlignment="1" applyProtection="1">
      <alignment horizontal="center" vertical="center" wrapText="1"/>
      <protection hidden="1"/>
    </xf>
    <xf numFmtId="0" fontId="4" fillId="0" borderId="10" xfId="0" applyFont="1" applyBorder="1" applyAlignment="1" applyProtection="1">
      <alignment horizontal="left" vertical="center" wrapText="1"/>
      <protection hidden="1"/>
    </xf>
    <xf numFmtId="16" fontId="42" fillId="0" borderId="10" xfId="0" applyNumberFormat="1" applyFont="1" applyBorder="1" applyAlignment="1" applyProtection="1">
      <alignment vertical="center" wrapText="1"/>
      <protection hidden="1"/>
    </xf>
    <xf numFmtId="49" fontId="42" fillId="0" borderId="10" xfId="0" applyNumberFormat="1" applyFont="1" applyBorder="1" applyAlignment="1" applyProtection="1">
      <alignment horizontal="center" vertical="center" wrapText="1"/>
      <protection hidden="1"/>
    </xf>
    <xf numFmtId="4" fontId="5" fillId="0" borderId="10" xfId="0" applyNumberFormat="1" applyFont="1" applyBorder="1" applyAlignment="1" applyProtection="1">
      <alignment horizontal="center" vertical="center" wrapText="1"/>
      <protection hidden="1"/>
    </xf>
    <xf numFmtId="0" fontId="42" fillId="0" borderId="10" xfId="0" applyFont="1" applyBorder="1" applyAlignment="1" applyProtection="1">
      <alignment vertical="center"/>
      <protection hidden="1"/>
    </xf>
    <xf numFmtId="164" fontId="42" fillId="0" borderId="10" xfId="0" applyNumberFormat="1" applyFont="1" applyBorder="1" applyAlignment="1" applyProtection="1">
      <alignment horizontal="center" vertical="center" wrapText="1"/>
      <protection hidden="1"/>
    </xf>
    <xf numFmtId="0" fontId="43" fillId="0" borderId="10" xfId="0" applyFont="1" applyBorder="1" applyAlignment="1" applyProtection="1">
      <alignment horizontal="center" vertical="center" wrapText="1"/>
      <protection hidden="1"/>
    </xf>
    <xf numFmtId="4" fontId="43" fillId="0" borderId="0" xfId="0" applyNumberFormat="1" applyFont="1" applyBorder="1" applyAlignment="1" applyProtection="1">
      <alignment horizontal="center" vertical="center" wrapText="1"/>
      <protection hidden="1"/>
    </xf>
    <xf numFmtId="0" fontId="43" fillId="0" borderId="0" xfId="0" applyFont="1" applyBorder="1" applyAlignment="1" applyProtection="1">
      <alignment horizontal="left" vertical="center"/>
      <protection hidden="1"/>
    </xf>
    <xf numFmtId="4" fontId="42" fillId="0" borderId="0" xfId="0" applyNumberFormat="1" applyFont="1" applyBorder="1" applyAlignment="1" applyProtection="1">
      <alignment horizontal="center" vertical="center" wrapText="1"/>
      <protection hidden="1"/>
    </xf>
    <xf numFmtId="0" fontId="44" fillId="0" borderId="0" xfId="0" applyFont="1" applyAlignment="1" applyProtection="1">
      <alignment horizontal="left" vertical="center"/>
      <protection hidden="1"/>
    </xf>
    <xf numFmtId="0" fontId="44" fillId="0" borderId="0" xfId="0" applyFont="1" applyAlignment="1" applyProtection="1">
      <alignment vertical="center" wrapText="1"/>
      <protection hidden="1"/>
    </xf>
    <xf numFmtId="4" fontId="44" fillId="0" borderId="0" xfId="0" applyNumberFormat="1" applyFont="1" applyAlignment="1" applyProtection="1">
      <alignment horizontal="left" vertical="center" wrapText="1"/>
      <protection hidden="1"/>
    </xf>
    <xf numFmtId="4" fontId="44" fillId="0" borderId="0" xfId="0" applyNumberFormat="1" applyFont="1" applyAlignment="1" applyProtection="1">
      <alignment horizontal="center" vertical="center" wrapText="1"/>
      <protection hidden="1"/>
    </xf>
    <xf numFmtId="0" fontId="44" fillId="0" borderId="0" xfId="0" applyFont="1" applyAlignment="1" applyProtection="1">
      <alignment horizontal="center" vertical="center" wrapText="1"/>
      <protection hidden="1"/>
    </xf>
    <xf numFmtId="4" fontId="44" fillId="0" borderId="0" xfId="0" applyNumberFormat="1" applyFont="1" applyBorder="1" applyAlignment="1" applyProtection="1">
      <alignment horizontal="left" vertical="center" wrapText="1"/>
      <protection hidden="1"/>
    </xf>
    <xf numFmtId="0" fontId="42" fillId="0" borderId="0" xfId="0" applyFont="1" applyAlignment="1" applyProtection="1">
      <alignment horizontal="center" vertical="center"/>
      <protection hidden="1"/>
    </xf>
    <xf numFmtId="0" fontId="42" fillId="0" borderId="0" xfId="0" applyFont="1" applyAlignment="1" applyProtection="1">
      <alignment vertical="center" wrapText="1"/>
      <protection hidden="1"/>
    </xf>
    <xf numFmtId="4" fontId="42" fillId="0" borderId="0" xfId="0" applyNumberFormat="1" applyFont="1" applyAlignment="1" applyProtection="1">
      <alignment horizontal="right" vertical="center"/>
      <protection hidden="1"/>
    </xf>
    <xf numFmtId="0" fontId="42" fillId="0" borderId="10" xfId="0" applyFont="1" applyBorder="1" applyAlignment="1" applyProtection="1">
      <alignment horizontal="left" vertical="center" wrapText="1"/>
      <protection hidden="1"/>
    </xf>
    <xf numFmtId="0" fontId="43" fillId="0" borderId="0" xfId="0" applyFont="1" applyAlignment="1" applyProtection="1">
      <alignment vertical="center"/>
      <protection hidden="1"/>
    </xf>
    <xf numFmtId="0" fontId="42" fillId="0" borderId="0" xfId="0" applyFont="1" applyAlignment="1" applyProtection="1">
      <alignment horizontal="left" vertical="center"/>
      <protection hidden="1"/>
    </xf>
    <xf numFmtId="0" fontId="42" fillId="0" borderId="10" xfId="0" applyFont="1" applyBorder="1" applyAlignment="1" applyProtection="1">
      <alignment horizontal="left" vertical="center"/>
      <protection hidden="1"/>
    </xf>
    <xf numFmtId="164" fontId="42" fillId="0" borderId="0" xfId="0" applyNumberFormat="1" applyFont="1" applyAlignment="1" applyProtection="1">
      <alignment horizontal="center" vertical="center" wrapText="1"/>
      <protection hidden="1"/>
    </xf>
    <xf numFmtId="0" fontId="43" fillId="0" borderId="0" xfId="0" applyFont="1" applyAlignment="1" applyProtection="1">
      <alignment vertical="center" wrapText="1"/>
      <protection hidden="1"/>
    </xf>
    <xf numFmtId="0" fontId="42" fillId="0" borderId="10" xfId="0" applyFont="1" applyFill="1" applyBorder="1" applyAlignment="1" applyProtection="1">
      <alignment horizontal="left" vertical="center" wrapText="1"/>
      <protection hidden="1"/>
    </xf>
    <xf numFmtId="0" fontId="5" fillId="0" borderId="10" xfId="0" applyFont="1" applyBorder="1" applyAlignment="1" applyProtection="1">
      <alignment horizontal="left" vertical="center" wrapText="1"/>
      <protection hidden="1"/>
    </xf>
    <xf numFmtId="164" fontId="43" fillId="0" borderId="10" xfId="0" applyNumberFormat="1" applyFont="1" applyBorder="1" applyAlignment="1" applyProtection="1">
      <alignment horizontal="center" vertical="center" wrapText="1"/>
      <protection hidden="1"/>
    </xf>
    <xf numFmtId="0" fontId="43" fillId="0" borderId="10" xfId="0" applyFont="1" applyBorder="1" applyAlignment="1" applyProtection="1">
      <alignment vertical="center"/>
      <protection hidden="1"/>
    </xf>
    <xf numFmtId="0" fontId="45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44" fillId="0" borderId="0" xfId="0" applyFont="1" applyAlignment="1" applyProtection="1">
      <alignment horizontal="justify"/>
      <protection hidden="1"/>
    </xf>
    <xf numFmtId="0" fontId="44" fillId="0" borderId="11" xfId="0" applyFont="1" applyBorder="1" applyAlignment="1" applyProtection="1">
      <alignment horizontal="justify" vertical="top" wrapText="1"/>
      <protection hidden="1"/>
    </xf>
    <xf numFmtId="4" fontId="44" fillId="0" borderId="12" xfId="0" applyNumberFormat="1" applyFont="1" applyBorder="1" applyAlignment="1" applyProtection="1">
      <alignment horizontal="center" vertical="top" wrapText="1"/>
      <protection hidden="1"/>
    </xf>
    <xf numFmtId="0" fontId="44" fillId="0" borderId="13" xfId="0" applyFont="1" applyBorder="1" applyAlignment="1" applyProtection="1">
      <alignment horizontal="justify" vertical="top" wrapText="1"/>
      <protection hidden="1"/>
    </xf>
    <xf numFmtId="4" fontId="44" fillId="0" borderId="14" xfId="0" applyNumberFormat="1" applyFont="1" applyBorder="1" applyAlignment="1" applyProtection="1">
      <alignment horizontal="center" vertical="top" wrapText="1"/>
      <protection hidden="1"/>
    </xf>
    <xf numFmtId="0" fontId="44" fillId="0" borderId="14" xfId="0" applyFont="1" applyBorder="1" applyAlignment="1" applyProtection="1">
      <alignment horizontal="center" vertical="top" wrapText="1"/>
      <protection hidden="1"/>
    </xf>
    <xf numFmtId="0" fontId="0" fillId="0" borderId="0" xfId="0" applyAlignment="1" applyProtection="1">
      <alignment horizontal="center"/>
      <protection hidden="1"/>
    </xf>
    <xf numFmtId="0" fontId="44" fillId="0" borderId="0" xfId="0" applyFont="1" applyAlignment="1" applyProtection="1">
      <alignment horizontal="left" indent="15"/>
      <protection hidden="1"/>
    </xf>
    <xf numFmtId="0" fontId="44" fillId="0" borderId="11" xfId="0" applyFont="1" applyBorder="1" applyAlignment="1" applyProtection="1">
      <alignment vertical="top" wrapText="1"/>
      <protection hidden="1"/>
    </xf>
    <xf numFmtId="0" fontId="44" fillId="0" borderId="12" xfId="0" applyFont="1" applyBorder="1" applyAlignment="1" applyProtection="1">
      <alignment horizontal="center" vertical="top" wrapText="1"/>
      <protection hidden="1"/>
    </xf>
    <xf numFmtId="0" fontId="44" fillId="0" borderId="13" xfId="0" applyFont="1" applyBorder="1" applyAlignment="1" applyProtection="1">
      <alignment vertical="top" wrapText="1"/>
      <protection hidden="1"/>
    </xf>
    <xf numFmtId="0" fontId="44" fillId="0" borderId="0" xfId="0" applyFont="1" applyAlignment="1" applyProtection="1">
      <alignment/>
      <protection hidden="1"/>
    </xf>
    <xf numFmtId="0" fontId="44" fillId="0" borderId="15" xfId="0" applyFont="1" applyBorder="1" applyAlignment="1" applyProtection="1">
      <alignment vertical="center" wrapText="1"/>
      <protection hidden="1"/>
    </xf>
    <xf numFmtId="4" fontId="44" fillId="0" borderId="16" xfId="0" applyNumberFormat="1" applyFont="1" applyBorder="1" applyAlignment="1" applyProtection="1">
      <alignment horizontal="center" vertical="center" wrapText="1"/>
      <protection hidden="1"/>
    </xf>
    <xf numFmtId="0" fontId="44" fillId="0" borderId="17" xfId="0" applyFont="1" applyBorder="1" applyAlignment="1" applyProtection="1">
      <alignment horizontal="justify" vertical="top" wrapText="1"/>
      <protection hidden="1"/>
    </xf>
    <xf numFmtId="4" fontId="44" fillId="0" borderId="18" xfId="0" applyNumberFormat="1" applyFont="1" applyBorder="1" applyAlignment="1" applyProtection="1">
      <alignment horizontal="center" vertical="center" wrapText="1"/>
      <protection hidden="1"/>
    </xf>
    <xf numFmtId="0" fontId="44" fillId="0" borderId="19" xfId="0" applyFont="1" applyBorder="1" applyAlignment="1" applyProtection="1">
      <alignment vertical="center" wrapText="1"/>
      <protection hidden="1"/>
    </xf>
    <xf numFmtId="4" fontId="44" fillId="0" borderId="20" xfId="0" applyNumberFormat="1" applyFont="1" applyBorder="1" applyAlignment="1" applyProtection="1">
      <alignment horizontal="center" vertical="center" wrapText="1"/>
      <protection hidden="1"/>
    </xf>
    <xf numFmtId="0" fontId="43" fillId="0" borderId="10" xfId="0" applyFont="1" applyBorder="1" applyAlignment="1" applyProtection="1">
      <alignment horizontal="left" vertical="center"/>
      <protection hidden="1"/>
    </xf>
    <xf numFmtId="0" fontId="43" fillId="0" borderId="10" xfId="0" applyFont="1" applyBorder="1" applyAlignment="1" applyProtection="1">
      <alignment horizontal="center" vertical="center"/>
      <protection hidden="1"/>
    </xf>
    <xf numFmtId="49" fontId="43" fillId="0" borderId="10" xfId="0" applyNumberFormat="1" applyFont="1" applyBorder="1" applyAlignment="1" applyProtection="1">
      <alignment horizontal="left" vertical="center"/>
      <protection hidden="1"/>
    </xf>
    <xf numFmtId="0" fontId="42" fillId="0" borderId="0" xfId="0" applyFont="1" applyAlignment="1" applyProtection="1">
      <alignment horizontal="left" vertical="center" wrapText="1"/>
      <protection hidden="1"/>
    </xf>
    <xf numFmtId="0" fontId="46" fillId="0" borderId="0" xfId="0" applyFont="1" applyAlignment="1" applyProtection="1">
      <alignment horizontal="center" vertical="center" wrapText="1"/>
      <protection hidden="1"/>
    </xf>
    <xf numFmtId="0" fontId="46" fillId="0" borderId="0" xfId="0" applyNumberFormat="1" applyFont="1" applyBorder="1" applyAlignment="1" applyProtection="1">
      <alignment horizontal="center" vertical="center" wrapText="1"/>
      <protection hidden="1"/>
    </xf>
    <xf numFmtId="0" fontId="43" fillId="0" borderId="21" xfId="0" applyFont="1" applyBorder="1" applyAlignment="1" applyProtection="1">
      <alignment horizontal="left" vertical="center"/>
      <protection hidden="1"/>
    </xf>
    <xf numFmtId="0" fontId="44" fillId="0" borderId="0" xfId="0" applyFont="1" applyAlignment="1" applyProtection="1">
      <alignment horizontal="center"/>
      <protection hidden="1"/>
    </xf>
    <xf numFmtId="0" fontId="43" fillId="0" borderId="22" xfId="0" applyFont="1" applyBorder="1" applyAlignment="1" applyProtection="1">
      <alignment horizontal="left" vertical="center" wrapText="1"/>
      <protection hidden="1"/>
    </xf>
    <xf numFmtId="0" fontId="43" fillId="0" borderId="23" xfId="0" applyFont="1" applyBorder="1" applyAlignment="1" applyProtection="1">
      <alignment horizontal="left" vertical="center" wrapText="1"/>
      <protection hidden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1"/>
  <sheetViews>
    <sheetView tabSelected="1" view="pageBreakPreview" zoomScale="95" zoomScaleNormal="95" zoomScaleSheetLayoutView="95" zoomScalePageLayoutView="0" workbookViewId="0" topLeftCell="A67">
      <selection activeCell="B92" sqref="B92"/>
    </sheetView>
  </sheetViews>
  <sheetFormatPr defaultColWidth="9.140625" defaultRowHeight="15"/>
  <cols>
    <col min="1" max="1" width="4.57421875" style="29" customWidth="1"/>
    <col min="2" max="2" width="106.8515625" style="30" customWidth="1"/>
    <col min="3" max="3" width="21.00390625" style="1" customWidth="1"/>
    <col min="4" max="4" width="19.7109375" style="36" customWidth="1"/>
    <col min="5" max="16384" width="9.140625" style="10" customWidth="1"/>
  </cols>
  <sheetData>
    <row r="1" ht="24.75" customHeight="1">
      <c r="D1" s="31"/>
    </row>
    <row r="2" spans="1:4" ht="56.25" customHeight="1">
      <c r="A2" s="66" t="s">
        <v>122</v>
      </c>
      <c r="B2" s="66"/>
      <c r="C2" s="66"/>
      <c r="D2" s="66"/>
    </row>
    <row r="3" spans="1:4" s="30" customFormat="1" ht="15" customHeight="1">
      <c r="A3" s="65" t="s">
        <v>97</v>
      </c>
      <c r="B3" s="65"/>
      <c r="C3" s="1"/>
      <c r="D3" s="36"/>
    </row>
    <row r="4" spans="1:4" s="30" customFormat="1" ht="17.25" customHeight="1">
      <c r="A4" s="65" t="s">
        <v>121</v>
      </c>
      <c r="B4" s="65"/>
      <c r="C4" s="1"/>
      <c r="D4" s="36"/>
    </row>
    <row r="6" spans="1:4" s="30" customFormat="1" ht="53.25" customHeight="1">
      <c r="A6" s="2" t="s">
        <v>1</v>
      </c>
      <c r="B6" s="2" t="s">
        <v>0</v>
      </c>
      <c r="C6" s="3" t="s">
        <v>83</v>
      </c>
      <c r="D6" s="18" t="s">
        <v>22</v>
      </c>
    </row>
    <row r="7" spans="1:4" ht="31.5" customHeight="1">
      <c r="A7" s="63" t="s">
        <v>6</v>
      </c>
      <c r="B7" s="63"/>
      <c r="C7" s="4">
        <f>7792.14*D7*6</f>
        <v>356724.1692</v>
      </c>
      <c r="D7" s="4">
        <v>7.63</v>
      </c>
    </row>
    <row r="8" spans="1:4" ht="62.25" customHeight="1">
      <c r="A8" s="5" t="s">
        <v>8</v>
      </c>
      <c r="B8" s="6" t="s">
        <v>141</v>
      </c>
      <c r="C8" s="3">
        <f>7792.14*D8*6</f>
        <v>74804.54400000001</v>
      </c>
      <c r="D8" s="3">
        <v>1.6</v>
      </c>
    </row>
    <row r="9" spans="1:4" ht="15.75" customHeight="1">
      <c r="A9" s="2" t="s">
        <v>111</v>
      </c>
      <c r="B9" s="37" t="s">
        <v>89</v>
      </c>
      <c r="C9" s="3"/>
      <c r="D9" s="3"/>
    </row>
    <row r="10" spans="1:4" ht="15.75" customHeight="1">
      <c r="A10" s="35"/>
      <c r="B10" s="32" t="s">
        <v>142</v>
      </c>
      <c r="C10" s="3"/>
      <c r="D10" s="3"/>
    </row>
    <row r="11" spans="1:4" ht="15.75" customHeight="1">
      <c r="A11" s="35"/>
      <c r="B11" s="32" t="s">
        <v>143</v>
      </c>
      <c r="C11" s="3"/>
      <c r="D11" s="3"/>
    </row>
    <row r="12" spans="1:4" ht="15.75" customHeight="1">
      <c r="A12" s="35"/>
      <c r="B12" s="32" t="s">
        <v>144</v>
      </c>
      <c r="C12" s="3"/>
      <c r="D12" s="3"/>
    </row>
    <row r="13" spans="1:4" ht="15.75" customHeight="1">
      <c r="A13" s="35"/>
      <c r="B13" s="32" t="s">
        <v>145</v>
      </c>
      <c r="C13" s="3"/>
      <c r="D13" s="3"/>
    </row>
    <row r="14" spans="1:4" ht="15.75" customHeight="1">
      <c r="A14" s="35"/>
      <c r="B14" s="32" t="s">
        <v>146</v>
      </c>
      <c r="C14" s="3"/>
      <c r="D14" s="3"/>
    </row>
    <row r="15" spans="1:4" ht="15.75" customHeight="1">
      <c r="A15" s="35"/>
      <c r="B15" s="32" t="s">
        <v>147</v>
      </c>
      <c r="C15" s="3"/>
      <c r="D15" s="3"/>
    </row>
    <row r="16" spans="1:4" ht="15.75" customHeight="1">
      <c r="A16" s="35"/>
      <c r="B16" s="32" t="s">
        <v>148</v>
      </c>
      <c r="C16" s="3"/>
      <c r="D16" s="3"/>
    </row>
    <row r="17" spans="1:4" ht="15.75" customHeight="1">
      <c r="A17" s="35"/>
      <c r="B17" s="32" t="s">
        <v>149</v>
      </c>
      <c r="C17" s="3"/>
      <c r="D17" s="3"/>
    </row>
    <row r="18" spans="1:4" ht="15.75" customHeight="1">
      <c r="A18" s="35"/>
      <c r="B18" s="32" t="s">
        <v>150</v>
      </c>
      <c r="C18" s="3"/>
      <c r="D18" s="3"/>
    </row>
    <row r="19" spans="1:4" ht="15.75" customHeight="1">
      <c r="A19" s="35"/>
      <c r="B19" s="32" t="s">
        <v>151</v>
      </c>
      <c r="C19" s="3"/>
      <c r="D19" s="3"/>
    </row>
    <row r="20" spans="1:4" ht="15.75" customHeight="1">
      <c r="A20" s="35"/>
      <c r="B20" s="32" t="s">
        <v>152</v>
      </c>
      <c r="C20" s="3"/>
      <c r="D20" s="3"/>
    </row>
    <row r="21" spans="1:4" ht="15.75" customHeight="1">
      <c r="A21" s="35"/>
      <c r="B21" s="32" t="s">
        <v>153</v>
      </c>
      <c r="C21" s="3"/>
      <c r="D21" s="3"/>
    </row>
    <row r="22" spans="1:4" ht="15.75" customHeight="1">
      <c r="A22" s="35"/>
      <c r="B22" s="32" t="s">
        <v>154</v>
      </c>
      <c r="C22" s="3"/>
      <c r="D22" s="3"/>
    </row>
    <row r="23" spans="1:4" ht="15.75" customHeight="1">
      <c r="A23" s="35"/>
      <c r="B23" s="38" t="s">
        <v>155</v>
      </c>
      <c r="C23" s="3"/>
      <c r="D23" s="3"/>
    </row>
    <row r="24" spans="1:4" ht="15.75" customHeight="1">
      <c r="A24" s="35"/>
      <c r="B24" s="38" t="s">
        <v>156</v>
      </c>
      <c r="C24" s="3"/>
      <c r="D24" s="3"/>
    </row>
    <row r="25" spans="1:4" ht="15.75" customHeight="1">
      <c r="A25" s="35"/>
      <c r="B25" s="35" t="s">
        <v>157</v>
      </c>
      <c r="C25" s="3"/>
      <c r="D25" s="3"/>
    </row>
    <row r="26" spans="1:4" ht="15.75" customHeight="1">
      <c r="A26" s="35"/>
      <c r="B26" s="35" t="s">
        <v>158</v>
      </c>
      <c r="C26" s="3"/>
      <c r="D26" s="3"/>
    </row>
    <row r="27" spans="1:4" ht="15.75" customHeight="1">
      <c r="A27" s="35"/>
      <c r="B27" s="35" t="s">
        <v>159</v>
      </c>
      <c r="C27" s="3"/>
      <c r="D27" s="3"/>
    </row>
    <row r="28" spans="1:4" ht="15.75" customHeight="1">
      <c r="A28" s="35"/>
      <c r="B28" s="35" t="s">
        <v>160</v>
      </c>
      <c r="C28" s="3"/>
      <c r="D28" s="3"/>
    </row>
    <row r="29" spans="1:4" ht="15.75" customHeight="1">
      <c r="A29" s="35"/>
      <c r="B29" s="35" t="s">
        <v>161</v>
      </c>
      <c r="C29" s="3"/>
      <c r="D29" s="3"/>
    </row>
    <row r="30" spans="1:4" ht="15.75" customHeight="1">
      <c r="A30" s="35"/>
      <c r="B30" s="35" t="s">
        <v>162</v>
      </c>
      <c r="C30" s="3"/>
      <c r="D30" s="3"/>
    </row>
    <row r="31" spans="1:4" ht="15.75" customHeight="1">
      <c r="A31" s="35"/>
      <c r="B31" s="35" t="s">
        <v>163</v>
      </c>
      <c r="C31" s="3"/>
      <c r="D31" s="3"/>
    </row>
    <row r="32" spans="1:4" ht="15.75" customHeight="1">
      <c r="A32" s="2" t="s">
        <v>112</v>
      </c>
      <c r="B32" s="9" t="s">
        <v>90</v>
      </c>
      <c r="C32" s="3"/>
      <c r="D32" s="3"/>
    </row>
    <row r="33" spans="1:4" ht="15.75" customHeight="1">
      <c r="A33" s="35"/>
      <c r="B33" s="32" t="s">
        <v>164</v>
      </c>
      <c r="C33" s="3"/>
      <c r="D33" s="3"/>
    </row>
    <row r="34" spans="1:4" ht="15.75" customHeight="1">
      <c r="A34" s="35"/>
      <c r="B34" s="38" t="s">
        <v>165</v>
      </c>
      <c r="C34" s="3"/>
      <c r="D34" s="3"/>
    </row>
    <row r="35" spans="1:4" ht="15.75" customHeight="1">
      <c r="A35" s="35"/>
      <c r="B35" s="38" t="s">
        <v>166</v>
      </c>
      <c r="C35" s="3"/>
      <c r="D35" s="3"/>
    </row>
    <row r="36" spans="1:4" ht="15.75" customHeight="1">
      <c r="A36" s="35"/>
      <c r="B36" s="38" t="s">
        <v>167</v>
      </c>
      <c r="C36" s="3"/>
      <c r="D36" s="3"/>
    </row>
    <row r="37" spans="1:4" ht="15.75" customHeight="1">
      <c r="A37" s="35"/>
      <c r="B37" s="38" t="s">
        <v>168</v>
      </c>
      <c r="C37" s="3"/>
      <c r="D37" s="3"/>
    </row>
    <row r="38" spans="1:4" ht="15.75" customHeight="1">
      <c r="A38" s="35"/>
      <c r="B38" s="38" t="s">
        <v>169</v>
      </c>
      <c r="C38" s="3"/>
      <c r="D38" s="3"/>
    </row>
    <row r="39" spans="1:4" ht="15.75" customHeight="1">
      <c r="A39" s="35"/>
      <c r="B39" s="38" t="s">
        <v>170</v>
      </c>
      <c r="C39" s="3"/>
      <c r="D39" s="3"/>
    </row>
    <row r="40" spans="1:4" ht="15.75" customHeight="1">
      <c r="A40" s="35"/>
      <c r="B40" s="38" t="s">
        <v>171</v>
      </c>
      <c r="C40" s="3"/>
      <c r="D40" s="3"/>
    </row>
    <row r="41" spans="1:4" ht="15.75" customHeight="1">
      <c r="A41" s="35"/>
      <c r="B41" s="32" t="s">
        <v>172</v>
      </c>
      <c r="C41" s="3"/>
      <c r="D41" s="3"/>
    </row>
    <row r="42" spans="1:4" ht="15.75" customHeight="1">
      <c r="A42" s="35"/>
      <c r="B42" s="39" t="s">
        <v>173</v>
      </c>
      <c r="C42" s="3"/>
      <c r="D42" s="3"/>
    </row>
    <row r="43" spans="1:4" ht="15.75" customHeight="1">
      <c r="A43" s="35"/>
      <c r="B43" s="39" t="s">
        <v>174</v>
      </c>
      <c r="C43" s="3"/>
      <c r="D43" s="3"/>
    </row>
    <row r="44" spans="1:4" ht="15.75" customHeight="1">
      <c r="A44" s="35"/>
      <c r="B44" s="39" t="s">
        <v>175</v>
      </c>
      <c r="C44" s="3"/>
      <c r="D44" s="3"/>
    </row>
    <row r="45" spans="1:4" ht="15.75" customHeight="1">
      <c r="A45" s="35"/>
      <c r="B45" s="39" t="s">
        <v>176</v>
      </c>
      <c r="C45" s="3"/>
      <c r="D45" s="3"/>
    </row>
    <row r="46" spans="1:4" ht="15.75" customHeight="1">
      <c r="A46" s="35"/>
      <c r="B46" s="39" t="s">
        <v>84</v>
      </c>
      <c r="C46" s="3"/>
      <c r="D46" s="3"/>
    </row>
    <row r="47" spans="1:4" ht="15.75" customHeight="1">
      <c r="A47" s="35"/>
      <c r="B47" s="39" t="s">
        <v>177</v>
      </c>
      <c r="C47" s="3"/>
      <c r="D47" s="3"/>
    </row>
    <row r="48" spans="1:4" ht="15.75" customHeight="1">
      <c r="A48" s="35"/>
      <c r="B48" s="39" t="s">
        <v>38</v>
      </c>
      <c r="C48" s="3"/>
      <c r="D48" s="3"/>
    </row>
    <row r="49" spans="1:4" ht="15.75" customHeight="1">
      <c r="A49" s="35"/>
      <c r="B49" s="39" t="s">
        <v>39</v>
      </c>
      <c r="C49" s="3"/>
      <c r="D49" s="3"/>
    </row>
    <row r="50" spans="1:4" ht="15.75" customHeight="1">
      <c r="A50" s="35"/>
      <c r="B50" s="32" t="s">
        <v>178</v>
      </c>
      <c r="C50" s="3"/>
      <c r="D50" s="3"/>
    </row>
    <row r="51" spans="1:4" ht="15.75" customHeight="1">
      <c r="A51" s="35"/>
      <c r="B51" s="32" t="s">
        <v>179</v>
      </c>
      <c r="C51" s="3"/>
      <c r="D51" s="3"/>
    </row>
    <row r="52" spans="1:4" ht="15.75" customHeight="1">
      <c r="A52" s="35"/>
      <c r="B52" s="32" t="s">
        <v>180</v>
      </c>
      <c r="C52" s="3"/>
      <c r="D52" s="3"/>
    </row>
    <row r="53" spans="1:4" ht="15.75" customHeight="1">
      <c r="A53" s="35"/>
      <c r="B53" s="32" t="s">
        <v>36</v>
      </c>
      <c r="C53" s="3"/>
      <c r="D53" s="3"/>
    </row>
    <row r="54" spans="1:4" ht="15.75" customHeight="1">
      <c r="A54" s="35"/>
      <c r="B54" s="32" t="s">
        <v>181</v>
      </c>
      <c r="C54" s="3"/>
      <c r="D54" s="3"/>
    </row>
    <row r="55" spans="1:4" ht="15.75" customHeight="1">
      <c r="A55" s="35"/>
      <c r="B55" s="32" t="s">
        <v>82</v>
      </c>
      <c r="C55" s="3"/>
      <c r="D55" s="3"/>
    </row>
    <row r="56" spans="1:4" ht="15.75" customHeight="1">
      <c r="A56" s="2" t="s">
        <v>113</v>
      </c>
      <c r="B56" s="6" t="s">
        <v>94</v>
      </c>
      <c r="C56" s="3"/>
      <c r="D56" s="3"/>
    </row>
    <row r="57" spans="1:4" ht="15.75" customHeight="1">
      <c r="A57" s="7" t="s">
        <v>114</v>
      </c>
      <c r="B57" s="9" t="s">
        <v>96</v>
      </c>
      <c r="C57" s="3"/>
      <c r="D57" s="3"/>
    </row>
    <row r="58" spans="1:4" ht="15.75" customHeight="1">
      <c r="A58" s="7" t="s">
        <v>115</v>
      </c>
      <c r="B58" s="9" t="s">
        <v>98</v>
      </c>
      <c r="C58" s="3"/>
      <c r="D58" s="3"/>
    </row>
    <row r="59" spans="1:4" ht="15.75" customHeight="1">
      <c r="A59" s="7"/>
      <c r="B59" s="9" t="s">
        <v>110</v>
      </c>
      <c r="C59" s="12">
        <v>2</v>
      </c>
      <c r="D59" s="3"/>
    </row>
    <row r="60" spans="1:4" ht="15.75" customHeight="1">
      <c r="A60" s="7"/>
      <c r="B60" s="8" t="s">
        <v>99</v>
      </c>
      <c r="C60" s="11"/>
      <c r="D60" s="3"/>
    </row>
    <row r="61" spans="1:4" ht="15.75" customHeight="1">
      <c r="A61" s="7" t="s">
        <v>184</v>
      </c>
      <c r="B61" s="9" t="s">
        <v>100</v>
      </c>
      <c r="C61" s="10"/>
      <c r="D61" s="3"/>
    </row>
    <row r="62" spans="1:4" ht="15.75" customHeight="1">
      <c r="A62" s="7"/>
      <c r="B62" s="9" t="s">
        <v>110</v>
      </c>
      <c r="C62" s="12">
        <v>118</v>
      </c>
      <c r="D62" s="3"/>
    </row>
    <row r="63" spans="1:4" ht="15.75" customHeight="1">
      <c r="A63" s="7"/>
      <c r="B63" s="8" t="s">
        <v>101</v>
      </c>
      <c r="C63" s="11"/>
      <c r="D63" s="3"/>
    </row>
    <row r="64" spans="1:4" ht="15.75" customHeight="1">
      <c r="A64" s="7"/>
      <c r="B64" s="8" t="s">
        <v>102</v>
      </c>
      <c r="C64" s="11"/>
      <c r="D64" s="3"/>
    </row>
    <row r="65" spans="1:4" ht="15.75" customHeight="1">
      <c r="A65" s="7"/>
      <c r="B65" s="8" t="s">
        <v>103</v>
      </c>
      <c r="C65" s="11"/>
      <c r="D65" s="3"/>
    </row>
    <row r="66" spans="1:4" ht="15.75" customHeight="1">
      <c r="A66" s="7"/>
      <c r="B66" s="8" t="s">
        <v>104</v>
      </c>
      <c r="C66" s="3"/>
      <c r="D66" s="3"/>
    </row>
    <row r="67" spans="1:4" ht="15.75" customHeight="1">
      <c r="A67" s="7" t="s">
        <v>185</v>
      </c>
      <c r="B67" s="9" t="s">
        <v>105</v>
      </c>
      <c r="C67" s="17"/>
      <c r="D67" s="3"/>
    </row>
    <row r="68" spans="1:4" ht="15.75" customHeight="1">
      <c r="A68" s="7"/>
      <c r="B68" s="9" t="s">
        <v>110</v>
      </c>
      <c r="C68" s="12">
        <v>101</v>
      </c>
      <c r="D68" s="3"/>
    </row>
    <row r="69" spans="1:4" ht="15.75" customHeight="1">
      <c r="A69" s="7"/>
      <c r="B69" s="8" t="s">
        <v>106</v>
      </c>
      <c r="C69" s="11"/>
      <c r="D69" s="3"/>
    </row>
    <row r="70" spans="1:4" ht="15.75" customHeight="1">
      <c r="A70" s="7"/>
      <c r="B70" s="8" t="s">
        <v>183</v>
      </c>
      <c r="C70" s="11"/>
      <c r="D70" s="3"/>
    </row>
    <row r="71" spans="1:4" ht="15.75" customHeight="1">
      <c r="A71" s="7" t="s">
        <v>186</v>
      </c>
      <c r="B71" s="9" t="s">
        <v>107</v>
      </c>
      <c r="C71" s="17"/>
      <c r="D71" s="3"/>
    </row>
    <row r="72" spans="1:4" ht="15.75" customHeight="1">
      <c r="A72" s="5"/>
      <c r="B72" s="9" t="s">
        <v>110</v>
      </c>
      <c r="C72" s="12">
        <v>6</v>
      </c>
      <c r="D72" s="3"/>
    </row>
    <row r="73" spans="1:4" ht="15.75" customHeight="1">
      <c r="A73" s="7"/>
      <c r="B73" s="8" t="s">
        <v>182</v>
      </c>
      <c r="C73" s="3"/>
      <c r="D73" s="3"/>
    </row>
    <row r="74" spans="1:4" ht="41.25">
      <c r="A74" s="5" t="s">
        <v>10</v>
      </c>
      <c r="B74" s="6" t="s">
        <v>9</v>
      </c>
      <c r="C74" s="3">
        <f>7792.14*D74*6</f>
        <v>39739.914000000004</v>
      </c>
      <c r="D74" s="3">
        <v>0.85</v>
      </c>
    </row>
    <row r="75" spans="1:4" ht="31.5">
      <c r="A75" s="5" t="s">
        <v>13</v>
      </c>
      <c r="B75" s="13" t="s">
        <v>17</v>
      </c>
      <c r="C75" s="3"/>
      <c r="D75" s="3"/>
    </row>
    <row r="76" spans="1:4" ht="21" customHeight="1">
      <c r="A76" s="17" t="s">
        <v>26</v>
      </c>
      <c r="B76" s="8" t="s">
        <v>11</v>
      </c>
      <c r="C76" s="3">
        <f>C77+C78</f>
        <v>45100.68809332716</v>
      </c>
      <c r="D76" s="3">
        <f>D77+D78</f>
        <v>0.964661999</v>
      </c>
    </row>
    <row r="77" spans="1:4" ht="21" customHeight="1" hidden="1">
      <c r="A77" s="17"/>
      <c r="B77" s="8" t="s">
        <v>14</v>
      </c>
      <c r="C77" s="3">
        <f>7792.14*D77*6</f>
        <v>43012.6128</v>
      </c>
      <c r="D77" s="3">
        <v>0.92</v>
      </c>
    </row>
    <row r="78" spans="1:4" ht="21" customHeight="1" hidden="1">
      <c r="A78" s="17"/>
      <c r="B78" s="8" t="s">
        <v>30</v>
      </c>
      <c r="C78" s="3">
        <f>7792.14*D78*6</f>
        <v>2088.07529332716</v>
      </c>
      <c r="D78" s="3">
        <v>0.044661999</v>
      </c>
    </row>
    <row r="79" spans="1:4" ht="21" customHeight="1">
      <c r="A79" s="17" t="s">
        <v>27</v>
      </c>
      <c r="B79" s="14" t="s">
        <v>12</v>
      </c>
      <c r="C79" s="3">
        <f>C80+C81+C82</f>
        <v>71531.84520000001</v>
      </c>
      <c r="D79" s="3">
        <f>D80+D81+D82</f>
        <v>1.53</v>
      </c>
    </row>
    <row r="80" spans="1:4" ht="21" customHeight="1" hidden="1">
      <c r="A80" s="17"/>
      <c r="B80" s="8" t="s">
        <v>15</v>
      </c>
      <c r="C80" s="3">
        <f aca="true" t="shared" si="0" ref="C80:C88">7792.14*D80*6</f>
        <v>67324.0896</v>
      </c>
      <c r="D80" s="3">
        <v>1.44</v>
      </c>
    </row>
    <row r="81" spans="1:4" ht="21" customHeight="1" hidden="1">
      <c r="A81" s="17"/>
      <c r="B81" s="8" t="s">
        <v>30</v>
      </c>
      <c r="C81" s="3">
        <f t="shared" si="0"/>
        <v>1870.1136000000001</v>
      </c>
      <c r="D81" s="16">
        <v>0.04</v>
      </c>
    </row>
    <row r="82" spans="1:4" ht="21" customHeight="1" hidden="1">
      <c r="A82" s="17"/>
      <c r="B82" s="8" t="s">
        <v>31</v>
      </c>
      <c r="C82" s="3">
        <f t="shared" si="0"/>
        <v>2337.6420000000003</v>
      </c>
      <c r="D82" s="3">
        <v>0.05</v>
      </c>
    </row>
    <row r="83" spans="1:4" ht="32.25" customHeight="1">
      <c r="A83" s="17" t="s">
        <v>28</v>
      </c>
      <c r="B83" s="8" t="s">
        <v>20</v>
      </c>
      <c r="C83" s="3">
        <f t="shared" si="0"/>
        <v>6799.999540788001</v>
      </c>
      <c r="D83" s="3">
        <v>0.1454457</v>
      </c>
    </row>
    <row r="84" spans="1:4" ht="113.25" customHeight="1">
      <c r="A84" s="5" t="s">
        <v>2</v>
      </c>
      <c r="B84" s="9" t="s">
        <v>33</v>
      </c>
      <c r="C84" s="3">
        <f t="shared" si="0"/>
        <v>43012.6128</v>
      </c>
      <c r="D84" s="3">
        <v>0.92</v>
      </c>
    </row>
    <row r="85" spans="1:4" ht="15.75">
      <c r="A85" s="5" t="s">
        <v>3</v>
      </c>
      <c r="B85" s="9" t="s">
        <v>32</v>
      </c>
      <c r="C85" s="3">
        <f t="shared" si="0"/>
        <v>3740.2272000000003</v>
      </c>
      <c r="D85" s="3">
        <v>0.08</v>
      </c>
    </row>
    <row r="86" spans="1:4" s="33" customFormat="1" ht="28.5">
      <c r="A86" s="5" t="s">
        <v>4</v>
      </c>
      <c r="B86" s="9" t="s">
        <v>21</v>
      </c>
      <c r="C86" s="3">
        <f t="shared" si="0"/>
        <v>17999.8434</v>
      </c>
      <c r="D86" s="3">
        <v>0.385</v>
      </c>
    </row>
    <row r="87" spans="1:4" ht="28.5">
      <c r="A87" s="5" t="s">
        <v>5</v>
      </c>
      <c r="B87" s="9" t="s">
        <v>190</v>
      </c>
      <c r="C87" s="3">
        <f t="shared" si="0"/>
        <v>25246.533600000002</v>
      </c>
      <c r="D87" s="16">
        <v>0.54</v>
      </c>
    </row>
    <row r="88" spans="1:4" ht="15.75">
      <c r="A88" s="5" t="s">
        <v>16</v>
      </c>
      <c r="B88" s="9" t="s">
        <v>19</v>
      </c>
      <c r="C88" s="3">
        <f t="shared" si="0"/>
        <v>28519.2324</v>
      </c>
      <c r="D88" s="16">
        <v>0.61</v>
      </c>
    </row>
    <row r="89" spans="1:4" ht="15.75">
      <c r="A89" s="64" t="s">
        <v>25</v>
      </c>
      <c r="B89" s="64"/>
      <c r="C89" s="4">
        <v>356724.17</v>
      </c>
      <c r="D89" s="4">
        <f>D8+D74+D77+D78+D80+D81+D82+D83+D84+D85+D86+D87+D88</f>
        <v>7.625107699</v>
      </c>
    </row>
    <row r="90" spans="1:4" ht="15.75">
      <c r="A90" s="62" t="s">
        <v>23</v>
      </c>
      <c r="B90" s="62"/>
      <c r="C90" s="4">
        <f>D90*7792.14*6</f>
        <v>64051.39080000001</v>
      </c>
      <c r="D90" s="4">
        <v>1.37</v>
      </c>
    </row>
    <row r="91" spans="1:4" ht="15.75">
      <c r="A91" s="62" t="s">
        <v>24</v>
      </c>
      <c r="B91" s="62"/>
      <c r="C91" s="4">
        <f>SUM(C89:C90)</f>
        <v>420775.5608</v>
      </c>
      <c r="D91" s="4">
        <f>SUM(D89:D90)</f>
        <v>8.995107699</v>
      </c>
    </row>
    <row r="92" spans="1:4" s="30" customFormat="1" ht="66.75" customHeight="1">
      <c r="A92" s="15" t="s">
        <v>1</v>
      </c>
      <c r="B92" s="2" t="s">
        <v>0</v>
      </c>
      <c r="C92" s="3" t="s">
        <v>187</v>
      </c>
      <c r="D92" s="18" t="s">
        <v>29</v>
      </c>
    </row>
    <row r="93" spans="1:4" ht="21" customHeight="1">
      <c r="A93" s="63" t="s">
        <v>7</v>
      </c>
      <c r="B93" s="63"/>
      <c r="C93" s="3"/>
      <c r="D93" s="18"/>
    </row>
    <row r="94" spans="1:4" ht="28.5" hidden="1">
      <c r="A94" s="5" t="s">
        <v>8</v>
      </c>
      <c r="B94" s="9" t="s">
        <v>34</v>
      </c>
      <c r="C94" s="3">
        <f>7792.14*D94*6</f>
        <v>26649.1188</v>
      </c>
      <c r="D94" s="3">
        <v>0.57</v>
      </c>
    </row>
    <row r="95" spans="1:4" ht="41.25" hidden="1">
      <c r="A95" s="5" t="s">
        <v>18</v>
      </c>
      <c r="B95" s="9" t="s">
        <v>95</v>
      </c>
      <c r="C95" s="3">
        <f>284*6*D95</f>
        <v>83410.8</v>
      </c>
      <c r="D95" s="3">
        <v>48.95</v>
      </c>
    </row>
    <row r="96" spans="1:4" ht="41.25">
      <c r="A96" s="5" t="s">
        <v>8</v>
      </c>
      <c r="B96" s="9" t="s">
        <v>85</v>
      </c>
      <c r="C96" s="16">
        <f>7792.14*D96*6</f>
        <v>188834.72076</v>
      </c>
      <c r="D96" s="16">
        <v>4.039</v>
      </c>
    </row>
    <row r="97" spans="1:4" s="34" customFormat="1" ht="57.75" customHeight="1">
      <c r="A97" s="5" t="s">
        <v>18</v>
      </c>
      <c r="B97" s="9" t="s">
        <v>35</v>
      </c>
      <c r="C97" s="3">
        <f>7792.14*D97*6</f>
        <v>2337.6420000000003</v>
      </c>
      <c r="D97" s="3">
        <v>0.05</v>
      </c>
    </row>
    <row r="98" spans="1:4" s="34" customFormat="1" ht="147.75" customHeight="1">
      <c r="A98" s="5" t="s">
        <v>13</v>
      </c>
      <c r="B98" s="9" t="s">
        <v>188</v>
      </c>
      <c r="C98" s="3">
        <v>79886.4</v>
      </c>
      <c r="D98" s="3">
        <v>48.95</v>
      </c>
    </row>
    <row r="99" spans="1:4" s="34" customFormat="1" ht="20.25" customHeight="1">
      <c r="A99" s="62" t="s">
        <v>24</v>
      </c>
      <c r="B99" s="62"/>
      <c r="C99" s="4">
        <f>SUM(C96:C98)</f>
        <v>271058.76275999995</v>
      </c>
      <c r="D99" s="40"/>
    </row>
    <row r="100" spans="1:4" s="34" customFormat="1" ht="42.75" customHeight="1" hidden="1">
      <c r="A100" s="67" t="s">
        <v>93</v>
      </c>
      <c r="B100" s="67"/>
      <c r="C100" s="67"/>
      <c r="D100" s="67"/>
    </row>
    <row r="101" spans="1:4" ht="31.5" customHeight="1" hidden="1">
      <c r="A101" s="68" t="s">
        <v>86</v>
      </c>
      <c r="B101" s="68"/>
      <c r="C101" s="68"/>
      <c r="D101" s="68"/>
    </row>
    <row r="102" spans="1:4" ht="24" customHeight="1" hidden="1">
      <c r="A102" s="70" t="s">
        <v>92</v>
      </c>
      <c r="B102" s="71"/>
      <c r="C102" s="3"/>
      <c r="D102" s="18"/>
    </row>
    <row r="103" spans="1:4" ht="15.75" hidden="1">
      <c r="A103" s="19" t="s">
        <v>8</v>
      </c>
      <c r="B103" s="37" t="s">
        <v>89</v>
      </c>
      <c r="C103" s="12"/>
      <c r="D103" s="18"/>
    </row>
    <row r="104" spans="1:4" ht="18" customHeight="1" hidden="1">
      <c r="A104" s="35"/>
      <c r="B104" s="32" t="s">
        <v>57</v>
      </c>
      <c r="C104" s="3">
        <f aca="true" t="shared" si="1" ref="C104:C138">7792.14*D104*6</f>
        <v>124.99999991911079</v>
      </c>
      <c r="D104" s="18">
        <v>0.00267363437</v>
      </c>
    </row>
    <row r="105" spans="1:4" ht="18" customHeight="1" hidden="1">
      <c r="A105" s="35"/>
      <c r="B105" s="32" t="s">
        <v>58</v>
      </c>
      <c r="C105" s="3">
        <f t="shared" si="1"/>
        <v>179.99999975261161</v>
      </c>
      <c r="D105" s="18">
        <v>0.00385003349</v>
      </c>
    </row>
    <row r="106" spans="1:4" ht="18" customHeight="1" hidden="1">
      <c r="A106" s="35"/>
      <c r="B106" s="32" t="s">
        <v>59</v>
      </c>
      <c r="C106" s="3">
        <f t="shared" si="1"/>
        <v>299.99999989937163</v>
      </c>
      <c r="D106" s="18">
        <v>0.00641672249</v>
      </c>
    </row>
    <row r="107" spans="1:4" ht="18" customHeight="1" hidden="1">
      <c r="A107" s="35"/>
      <c r="B107" s="32" t="s">
        <v>60</v>
      </c>
      <c r="C107" s="3">
        <f t="shared" si="1"/>
        <v>188.79999976337402</v>
      </c>
      <c r="D107" s="18">
        <v>0.00403825735</v>
      </c>
    </row>
    <row r="108" spans="1:4" ht="18" customHeight="1" hidden="1">
      <c r="A108" s="35"/>
      <c r="B108" s="32" t="s">
        <v>61</v>
      </c>
      <c r="C108" s="3">
        <f t="shared" si="1"/>
        <v>299.99999989937163</v>
      </c>
      <c r="D108" s="18">
        <v>0.00641672249</v>
      </c>
    </row>
    <row r="109" spans="1:4" ht="18" customHeight="1" hidden="1">
      <c r="A109" s="35"/>
      <c r="B109" s="32" t="s">
        <v>62</v>
      </c>
      <c r="C109" s="3">
        <f t="shared" si="1"/>
        <v>5624.999999632684</v>
      </c>
      <c r="D109" s="3">
        <v>0.12031354672</v>
      </c>
    </row>
    <row r="110" spans="1:4" ht="18" customHeight="1" hidden="1">
      <c r="A110" s="35"/>
      <c r="B110" s="32" t="s">
        <v>63</v>
      </c>
      <c r="C110" s="3">
        <f t="shared" si="1"/>
        <v>149.9999997159216</v>
      </c>
      <c r="D110" s="18">
        <v>0.00320836124</v>
      </c>
    </row>
    <row r="111" spans="1:4" ht="18" customHeight="1" hidden="1">
      <c r="A111" s="35"/>
      <c r="B111" s="32" t="s">
        <v>64</v>
      </c>
      <c r="C111" s="3">
        <f t="shared" si="1"/>
        <v>124.99999991911079</v>
      </c>
      <c r="D111" s="18">
        <v>0.00267363437</v>
      </c>
    </row>
    <row r="112" spans="1:4" ht="18" customHeight="1" hidden="1">
      <c r="A112" s="35"/>
      <c r="B112" s="32" t="s">
        <v>65</v>
      </c>
      <c r="C112" s="3">
        <f t="shared" si="1"/>
        <v>1695.999999736566</v>
      </c>
      <c r="D112" s="3">
        <v>0.03627587115</v>
      </c>
    </row>
    <row r="113" spans="1:4" ht="18" customHeight="1" hidden="1">
      <c r="A113" s="35"/>
      <c r="B113" s="32" t="s">
        <v>66</v>
      </c>
      <c r="C113" s="3">
        <f t="shared" si="1"/>
        <v>1160.9999997835537</v>
      </c>
      <c r="D113" s="3">
        <v>0.02483271604</v>
      </c>
    </row>
    <row r="114" spans="1:4" ht="18" customHeight="1" hidden="1">
      <c r="A114" s="35"/>
      <c r="B114" s="32" t="s">
        <v>109</v>
      </c>
      <c r="C114" s="3">
        <f t="shared" si="1"/>
        <v>1119.9999999671747</v>
      </c>
      <c r="D114" s="3">
        <v>0.02395576397</v>
      </c>
    </row>
    <row r="115" spans="1:4" ht="18" customHeight="1" hidden="1">
      <c r="A115" s="35"/>
      <c r="B115" s="32" t="s">
        <v>67</v>
      </c>
      <c r="C115" s="3">
        <f>7792.14*D115*6</f>
        <v>677.9999998941373</v>
      </c>
      <c r="D115" s="3">
        <v>0.01450179283</v>
      </c>
    </row>
    <row r="116" spans="1:4" ht="18" customHeight="1" hidden="1">
      <c r="A116" s="35"/>
      <c r="B116" s="32" t="s">
        <v>68</v>
      </c>
      <c r="C116" s="3">
        <f>7792.14*D116*6</f>
        <v>3013.999999945895</v>
      </c>
      <c r="D116" s="3">
        <v>0.06446667197</v>
      </c>
    </row>
    <row r="117" spans="1:4" ht="18" customHeight="1" hidden="1">
      <c r="A117" s="35"/>
      <c r="B117" s="38" t="s">
        <v>70</v>
      </c>
      <c r="C117" s="3"/>
      <c r="D117" s="3"/>
    </row>
    <row r="118" spans="1:4" ht="18" customHeight="1" hidden="1">
      <c r="A118" s="35"/>
      <c r="B118" s="38" t="s">
        <v>71</v>
      </c>
      <c r="C118" s="3"/>
      <c r="D118" s="3"/>
    </row>
    <row r="119" spans="1:4" ht="18" customHeight="1" hidden="1">
      <c r="A119" s="35"/>
      <c r="B119" s="35" t="s">
        <v>72</v>
      </c>
      <c r="C119" s="3"/>
      <c r="D119" s="3"/>
    </row>
    <row r="120" spans="1:4" ht="18" customHeight="1" hidden="1">
      <c r="A120" s="35"/>
      <c r="B120" s="35" t="s">
        <v>73</v>
      </c>
      <c r="C120" s="3"/>
      <c r="D120" s="3"/>
    </row>
    <row r="121" spans="1:4" ht="18" customHeight="1" hidden="1">
      <c r="A121" s="35"/>
      <c r="B121" s="35" t="s">
        <v>74</v>
      </c>
      <c r="C121" s="3"/>
      <c r="D121" s="3"/>
    </row>
    <row r="122" spans="1:4" ht="18" customHeight="1" hidden="1">
      <c r="A122" s="35"/>
      <c r="B122" s="35" t="s">
        <v>75</v>
      </c>
      <c r="C122" s="3"/>
      <c r="D122" s="3"/>
    </row>
    <row r="123" spans="1:4" ht="18" customHeight="1" hidden="1">
      <c r="A123" s="35"/>
      <c r="B123" s="35" t="s">
        <v>76</v>
      </c>
      <c r="C123" s="3"/>
      <c r="D123" s="3"/>
    </row>
    <row r="124" spans="1:4" ht="18" customHeight="1" hidden="1">
      <c r="A124" s="35"/>
      <c r="B124" s="35" t="s">
        <v>77</v>
      </c>
      <c r="C124" s="3"/>
      <c r="D124" s="3"/>
    </row>
    <row r="125" spans="1:4" ht="18" customHeight="1" hidden="1">
      <c r="A125" s="35"/>
      <c r="B125" s="35" t="s">
        <v>78</v>
      </c>
      <c r="C125" s="3"/>
      <c r="D125" s="3"/>
    </row>
    <row r="126" spans="1:4" ht="18" customHeight="1" hidden="1">
      <c r="A126" s="19" t="s">
        <v>18</v>
      </c>
      <c r="B126" s="9" t="s">
        <v>90</v>
      </c>
      <c r="C126" s="12"/>
      <c r="D126" s="3"/>
    </row>
    <row r="127" spans="1:4" ht="18" customHeight="1" hidden="1">
      <c r="A127" s="35"/>
      <c r="B127" s="32" t="s">
        <v>69</v>
      </c>
      <c r="C127" s="3">
        <f t="shared" si="1"/>
        <v>199.9999997770716</v>
      </c>
      <c r="D127" s="18">
        <v>0.00427781499</v>
      </c>
    </row>
    <row r="128" spans="1:4" ht="18" customHeight="1" hidden="1">
      <c r="A128" s="35"/>
      <c r="B128" s="38" t="s">
        <v>43</v>
      </c>
      <c r="C128" s="3">
        <f t="shared" si="1"/>
        <v>59.999999605851606</v>
      </c>
      <c r="D128" s="18">
        <v>0.00128334449</v>
      </c>
    </row>
    <row r="129" spans="1:4" ht="18" customHeight="1" hidden="1">
      <c r="A129" s="35"/>
      <c r="B129" s="38" t="s">
        <v>56</v>
      </c>
      <c r="C129" s="3">
        <f t="shared" si="1"/>
        <v>35.599999576010404</v>
      </c>
      <c r="D129" s="18">
        <v>0.00076145106</v>
      </c>
    </row>
    <row r="130" spans="1:4" ht="18" customHeight="1" hidden="1">
      <c r="A130" s="35"/>
      <c r="B130" s="38" t="s">
        <v>55</v>
      </c>
      <c r="C130" s="3">
        <f t="shared" si="1"/>
        <v>299.99999989937163</v>
      </c>
      <c r="D130" s="18">
        <v>0.00641672249</v>
      </c>
    </row>
    <row r="131" spans="1:4" ht="18" customHeight="1" hidden="1">
      <c r="A131" s="35"/>
      <c r="B131" s="38" t="s">
        <v>44</v>
      </c>
      <c r="C131" s="3">
        <f t="shared" si="1"/>
        <v>109.99999966700159</v>
      </c>
      <c r="D131" s="18">
        <v>0.00235279824</v>
      </c>
    </row>
    <row r="132" spans="1:4" ht="18" customHeight="1" hidden="1">
      <c r="A132" s="35"/>
      <c r="B132" s="38" t="s">
        <v>53</v>
      </c>
      <c r="C132" s="3">
        <f t="shared" si="1"/>
        <v>69.9999996180816</v>
      </c>
      <c r="D132" s="18">
        <v>0.00149723524</v>
      </c>
    </row>
    <row r="133" spans="1:4" ht="18" customHeight="1" hidden="1">
      <c r="A133" s="35"/>
      <c r="B133" s="38" t="s">
        <v>54</v>
      </c>
      <c r="C133" s="3">
        <f t="shared" si="1"/>
        <v>209.9999997893016</v>
      </c>
      <c r="D133" s="18">
        <v>0.00449170574</v>
      </c>
    </row>
    <row r="134" spans="1:4" ht="18" customHeight="1" hidden="1">
      <c r="A134" s="35"/>
      <c r="B134" s="38" t="s">
        <v>79</v>
      </c>
      <c r="C134" s="3">
        <f t="shared" si="1"/>
        <v>3660.9999995683547</v>
      </c>
      <c r="D134" s="3">
        <v>0.07830540347</v>
      </c>
    </row>
    <row r="135" spans="1:4" ht="18" customHeight="1" hidden="1">
      <c r="A135" s="35"/>
      <c r="B135" s="32" t="s">
        <v>45</v>
      </c>
      <c r="C135" s="3">
        <f t="shared" si="1"/>
        <v>4523.999999922511</v>
      </c>
      <c r="D135" s="3">
        <v>0.09676417518</v>
      </c>
    </row>
    <row r="136" spans="1:4" ht="18" customHeight="1" hidden="1">
      <c r="A136" s="35"/>
      <c r="B136" s="39" t="s">
        <v>49</v>
      </c>
      <c r="C136" s="3">
        <f t="shared" si="1"/>
        <v>5355.999999537462</v>
      </c>
      <c r="D136" s="3">
        <v>0.11455988555</v>
      </c>
    </row>
    <row r="137" spans="1:4" ht="18" customHeight="1" hidden="1">
      <c r="A137" s="35"/>
      <c r="B137" s="39" t="s">
        <v>50</v>
      </c>
      <c r="C137" s="3">
        <f t="shared" si="1"/>
        <v>6299.9999997569175</v>
      </c>
      <c r="D137" s="3">
        <v>0.13475117233</v>
      </c>
    </row>
    <row r="138" spans="1:4" ht="18" customHeight="1" hidden="1">
      <c r="A138" s="35"/>
      <c r="B138" s="39" t="s">
        <v>51</v>
      </c>
      <c r="C138" s="3">
        <f t="shared" si="1"/>
        <v>10079.999999704574</v>
      </c>
      <c r="D138" s="3">
        <v>0.21560187573</v>
      </c>
    </row>
    <row r="139" spans="1:4" ht="18" customHeight="1" hidden="1">
      <c r="A139" s="35"/>
      <c r="B139" s="39" t="s">
        <v>52</v>
      </c>
      <c r="C139" s="3">
        <f>7792.14*D139*6</f>
        <v>1469.9999901096003</v>
      </c>
      <c r="D139" s="3">
        <v>0.03144194</v>
      </c>
    </row>
    <row r="140" spans="1:4" ht="18" customHeight="1" hidden="1">
      <c r="A140" s="35"/>
      <c r="B140" s="39" t="s">
        <v>84</v>
      </c>
      <c r="C140" s="3">
        <f>7792.14*D140*6</f>
        <v>6912.999999805323</v>
      </c>
      <c r="D140" s="3">
        <v>0.14786267529</v>
      </c>
    </row>
    <row r="141" spans="1:4" ht="18" customHeight="1" hidden="1">
      <c r="A141" s="35"/>
      <c r="B141" s="39" t="s">
        <v>37</v>
      </c>
      <c r="C141" s="3"/>
      <c r="D141" s="3"/>
    </row>
    <row r="142" spans="1:4" ht="18" customHeight="1" hidden="1">
      <c r="A142" s="35"/>
      <c r="B142" s="39" t="s">
        <v>38</v>
      </c>
      <c r="C142" s="3"/>
      <c r="D142" s="3"/>
    </row>
    <row r="143" spans="1:4" ht="18" customHeight="1" hidden="1">
      <c r="A143" s="35"/>
      <c r="B143" s="39" t="s">
        <v>39</v>
      </c>
      <c r="C143" s="3"/>
      <c r="D143" s="3"/>
    </row>
    <row r="144" spans="1:4" ht="18" customHeight="1" hidden="1">
      <c r="A144" s="35"/>
      <c r="B144" s="32" t="s">
        <v>41</v>
      </c>
      <c r="C144" s="3"/>
      <c r="D144" s="3"/>
    </row>
    <row r="145" spans="1:4" ht="18" customHeight="1" hidden="1">
      <c r="A145" s="35"/>
      <c r="B145" s="32" t="s">
        <v>42</v>
      </c>
      <c r="C145" s="3"/>
      <c r="D145" s="3"/>
    </row>
    <row r="146" spans="1:4" ht="18" customHeight="1" hidden="1">
      <c r="A146" s="35"/>
      <c r="B146" s="32" t="s">
        <v>80</v>
      </c>
      <c r="C146" s="3"/>
      <c r="D146" s="3"/>
    </row>
    <row r="147" spans="1:4" ht="18" customHeight="1" hidden="1">
      <c r="A147" s="35"/>
      <c r="B147" s="32" t="s">
        <v>40</v>
      </c>
      <c r="C147" s="3"/>
      <c r="D147" s="3"/>
    </row>
    <row r="148" spans="1:4" ht="18" customHeight="1" hidden="1">
      <c r="A148" s="35"/>
      <c r="B148" s="32" t="s">
        <v>81</v>
      </c>
      <c r="C148" s="3"/>
      <c r="D148" s="3"/>
    </row>
    <row r="149" spans="1:4" ht="18" customHeight="1" hidden="1">
      <c r="A149" s="35"/>
      <c r="B149" s="32" t="s">
        <v>82</v>
      </c>
      <c r="C149" s="3"/>
      <c r="D149" s="3"/>
    </row>
    <row r="150" spans="1:4" ht="18" customHeight="1" hidden="1">
      <c r="A150" s="19" t="s">
        <v>13</v>
      </c>
      <c r="B150" s="6" t="s">
        <v>94</v>
      </c>
      <c r="C150" s="3"/>
      <c r="D150" s="3"/>
    </row>
    <row r="151" spans="1:4" ht="18" customHeight="1" hidden="1">
      <c r="A151" s="35"/>
      <c r="B151" s="39" t="s">
        <v>46</v>
      </c>
      <c r="C151" s="3">
        <f>7792.14*D151*6</f>
        <v>349.9999999605216</v>
      </c>
      <c r="D151" s="18">
        <v>0.00748617624</v>
      </c>
    </row>
    <row r="152" spans="1:4" ht="18" customHeight="1" hidden="1">
      <c r="A152" s="35"/>
      <c r="B152" s="39" t="s">
        <v>47</v>
      </c>
      <c r="C152" s="3">
        <f>7792.14*D152*6</f>
        <v>1229.9999996341764</v>
      </c>
      <c r="D152" s="3">
        <v>0.02630856221</v>
      </c>
    </row>
    <row r="153" spans="1:4" ht="18" customHeight="1" hidden="1">
      <c r="A153" s="35"/>
      <c r="B153" s="39" t="s">
        <v>48</v>
      </c>
      <c r="C153" s="3">
        <f>7792.14*D153*6</f>
        <v>759.9999999944232</v>
      </c>
      <c r="D153" s="3">
        <v>0.01625569698</v>
      </c>
    </row>
    <row r="154" spans="1:4" ht="18" customHeight="1" hidden="1">
      <c r="A154" s="5" t="s">
        <v>2</v>
      </c>
      <c r="B154" s="41" t="s">
        <v>88</v>
      </c>
      <c r="C154" s="17"/>
      <c r="D154" s="17"/>
    </row>
    <row r="155" spans="1:4" ht="18" customHeight="1" hidden="1">
      <c r="A155" s="5"/>
      <c r="B155" s="8" t="s">
        <v>108</v>
      </c>
      <c r="C155" s="3">
        <f>7792.14*D155*6</f>
        <v>32999.999993606165</v>
      </c>
      <c r="D155" s="3">
        <v>0.705839474</v>
      </c>
    </row>
    <row r="156" spans="1:4" ht="15.75" hidden="1">
      <c r="A156" s="7"/>
      <c r="B156" s="39" t="s">
        <v>87</v>
      </c>
      <c r="C156" s="3">
        <f>7792.14*D156*6</f>
        <v>7599.999999944233</v>
      </c>
      <c r="D156" s="3">
        <v>0.1625569698</v>
      </c>
    </row>
    <row r="157" spans="1:4" ht="15.75" hidden="1">
      <c r="A157" s="5" t="s">
        <v>3</v>
      </c>
      <c r="B157" s="9" t="s">
        <v>96</v>
      </c>
      <c r="C157" s="3">
        <f>7792.14*D157*6</f>
        <v>18655.999999439868</v>
      </c>
      <c r="D157" s="3">
        <v>0.3990345827</v>
      </c>
    </row>
    <row r="158" spans="1:4" ht="15.75" hidden="1">
      <c r="A158" s="62" t="s">
        <v>91</v>
      </c>
      <c r="B158" s="62"/>
      <c r="C158" s="4">
        <f>SUM(C104:C157)</f>
        <v>115548.39997674571</v>
      </c>
      <c r="D158" s="4">
        <f>SUM(D104:D157)</f>
        <v>2.4714733902100003</v>
      </c>
    </row>
    <row r="159" spans="1:4" ht="15.75" hidden="1">
      <c r="A159" s="21"/>
      <c r="B159" s="21"/>
      <c r="C159" s="20"/>
      <c r="D159" s="20"/>
    </row>
    <row r="160" spans="2:3" ht="15.75">
      <c r="B160" s="42"/>
      <c r="C160" s="43"/>
    </row>
    <row r="161" spans="1:3" ht="18.75">
      <c r="A161" s="23" t="s">
        <v>117</v>
      </c>
      <c r="B161" s="24"/>
      <c r="C161" s="25" t="s">
        <v>118</v>
      </c>
    </row>
    <row r="162" spans="1:3" ht="18.75">
      <c r="A162" s="23"/>
      <c r="B162" s="24"/>
      <c r="C162" s="26"/>
    </row>
    <row r="163" spans="1:3" ht="18.75">
      <c r="A163" s="27"/>
      <c r="B163" s="24"/>
      <c r="C163" s="26"/>
    </row>
    <row r="164" spans="1:3" ht="18.75">
      <c r="A164" s="23" t="s">
        <v>119</v>
      </c>
      <c r="B164" s="24"/>
      <c r="C164" s="28" t="s">
        <v>120</v>
      </c>
    </row>
    <row r="165" spans="1:3" ht="24.75" customHeight="1">
      <c r="A165" s="69" t="s">
        <v>123</v>
      </c>
      <c r="B165" s="69"/>
      <c r="C165" s="69"/>
    </row>
    <row r="166" spans="1:3" ht="24.75" customHeight="1">
      <c r="A166" s="69" t="s">
        <v>124</v>
      </c>
      <c r="B166" s="69"/>
      <c r="C166" s="69"/>
    </row>
    <row r="167" spans="2:3" ht="19.5" thickBot="1">
      <c r="B167" s="44"/>
      <c r="C167" s="43"/>
    </row>
    <row r="168" spans="2:3" ht="19.5" thickBot="1">
      <c r="B168" s="45" t="s">
        <v>125</v>
      </c>
      <c r="C168" s="46">
        <v>38252.9</v>
      </c>
    </row>
    <row r="169" spans="2:3" ht="19.5" thickBot="1">
      <c r="B169" s="47" t="s">
        <v>126</v>
      </c>
      <c r="C169" s="48">
        <v>31870.6</v>
      </c>
    </row>
    <row r="170" spans="2:3" ht="19.5" thickBot="1">
      <c r="B170" s="47" t="s">
        <v>127</v>
      </c>
      <c r="C170" s="49" t="s">
        <v>128</v>
      </c>
    </row>
    <row r="171" spans="2:3" ht="18.75">
      <c r="B171" s="44"/>
      <c r="C171" s="50"/>
    </row>
    <row r="172" spans="2:3" ht="19.5" thickBot="1">
      <c r="B172" s="51" t="s">
        <v>129</v>
      </c>
      <c r="C172" s="50"/>
    </row>
    <row r="173" spans="2:3" ht="19.5" thickBot="1">
      <c r="B173" s="52" t="s">
        <v>130</v>
      </c>
      <c r="C173" s="53" t="s">
        <v>131</v>
      </c>
    </row>
    <row r="174" spans="2:3" ht="19.5" thickBot="1">
      <c r="B174" s="54" t="s">
        <v>132</v>
      </c>
      <c r="C174" s="49" t="s">
        <v>133</v>
      </c>
    </row>
    <row r="175" spans="2:3" ht="19.5" thickBot="1">
      <c r="B175" s="54" t="s">
        <v>134</v>
      </c>
      <c r="C175" s="48">
        <v>116668.15</v>
      </c>
    </row>
    <row r="176" spans="2:3" ht="19.5" thickBot="1">
      <c r="B176" s="54" t="s">
        <v>135</v>
      </c>
      <c r="C176" s="49" t="s">
        <v>136</v>
      </c>
    </row>
    <row r="177" spans="2:3" ht="15.75">
      <c r="B177" s="42"/>
      <c r="C177" s="50"/>
    </row>
    <row r="178" spans="2:3" ht="18.75">
      <c r="B178" s="55" t="s">
        <v>137</v>
      </c>
      <c r="C178" s="43"/>
    </row>
    <row r="179" spans="2:3" ht="18.75">
      <c r="B179" s="55" t="s">
        <v>138</v>
      </c>
      <c r="C179" s="43"/>
    </row>
    <row r="180" spans="2:3" ht="18.75">
      <c r="B180" s="55" t="s">
        <v>139</v>
      </c>
      <c r="C180" s="43"/>
    </row>
    <row r="181" spans="2:3" ht="18.75">
      <c r="B181" s="55" t="s">
        <v>140</v>
      </c>
      <c r="C181" s="43"/>
    </row>
    <row r="182" spans="2:3" ht="19.5" thickBot="1">
      <c r="B182" s="55"/>
      <c r="C182" s="43"/>
    </row>
    <row r="183" spans="2:3" ht="19.5" thickBot="1">
      <c r="B183" s="56" t="s">
        <v>189</v>
      </c>
      <c r="C183" s="57">
        <v>420775.56</v>
      </c>
    </row>
    <row r="184" spans="2:4" ht="19.5" thickBot="1">
      <c r="B184" s="58" t="s">
        <v>126</v>
      </c>
      <c r="C184" s="59">
        <v>352644.86</v>
      </c>
      <c r="D184" s="22"/>
    </row>
    <row r="185" spans="2:4" ht="19.5" thickBot="1">
      <c r="B185" s="60" t="s">
        <v>116</v>
      </c>
      <c r="C185" s="61">
        <v>68131.7</v>
      </c>
      <c r="D185" s="20"/>
    </row>
    <row r="186" ht="15.75">
      <c r="D186" s="20"/>
    </row>
    <row r="187" spans="2:3" ht="18.75">
      <c r="B187" s="55"/>
      <c r="C187" s="43"/>
    </row>
    <row r="188" spans="1:3" ht="15.75">
      <c r="A188" s="10"/>
      <c r="B188" s="10"/>
      <c r="C188" s="10"/>
    </row>
    <row r="189" spans="1:3" ht="15.75">
      <c r="A189" s="10"/>
      <c r="B189" s="10"/>
      <c r="C189" s="10"/>
    </row>
    <row r="190" spans="1:3" ht="15.75">
      <c r="A190" s="10"/>
      <c r="B190" s="10"/>
      <c r="C190" s="10"/>
    </row>
    <row r="191" spans="1:3" ht="15.75">
      <c r="A191" s="10"/>
      <c r="B191" s="10"/>
      <c r="C191" s="10"/>
    </row>
  </sheetData>
  <sheetProtection password="CE28" sheet="1" objects="1" scenarios="1" selectLockedCells="1" selectUnlockedCells="1"/>
  <mergeCells count="15">
    <mergeCell ref="A166:C166"/>
    <mergeCell ref="A2:D2"/>
    <mergeCell ref="A3:B3"/>
    <mergeCell ref="A4:B4"/>
    <mergeCell ref="A7:B7"/>
    <mergeCell ref="A158:B158"/>
    <mergeCell ref="A102:B102"/>
    <mergeCell ref="A89:B89"/>
    <mergeCell ref="A90:B90"/>
    <mergeCell ref="A91:B91"/>
    <mergeCell ref="A93:B93"/>
    <mergeCell ref="A99:B99"/>
    <mergeCell ref="A100:D100"/>
    <mergeCell ref="A101:D101"/>
    <mergeCell ref="A165:C165"/>
  </mergeCells>
  <printOptions/>
  <pageMargins left="0.3937007874015748" right="0.1968503937007874" top="0.1968503937007874" bottom="0.1968503937007874" header="0.31496062992125984" footer="0.31496062992125984"/>
  <pageSetup horizontalDpi="600" verticalDpi="600" orientation="portrait" paperSize="9" scale="62" r:id="rId1"/>
  <rowBreaks count="1" manualBreakCount="1">
    <brk id="74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2012-02-23T06:48:04Z</dcterms:modified>
  <cp:category/>
  <cp:version/>
  <cp:contentType/>
  <cp:contentStatus/>
</cp:coreProperties>
</file>