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45" activeTab="0"/>
  </bookViews>
  <sheets>
    <sheet name="51-2009" sheetId="1" r:id="rId1"/>
  </sheets>
  <definedNames>
    <definedName name="_xlnm.Print_Area" localSheetId="0">'51-2009'!$A$1:$D$75</definedName>
  </definedNames>
  <calcPr fullCalcOnLoad="1"/>
</workbook>
</file>

<file path=xl/sharedStrings.xml><?xml version="1.0" encoding="utf-8"?>
<sst xmlns="http://schemas.openxmlformats.org/spreadsheetml/2006/main" count="95" uniqueCount="85">
  <si>
    <t>Наименование услуг и работ</t>
  </si>
  <si>
    <t>№ п/п</t>
  </si>
  <si>
    <t>4.</t>
  </si>
  <si>
    <t>5.</t>
  </si>
  <si>
    <t>6.</t>
  </si>
  <si>
    <t>7.</t>
  </si>
  <si>
    <t>8.</t>
  </si>
  <si>
    <t>Раздел 1. Текущее содержание и ремонт общего имущества многоквартирного дома</t>
  </si>
  <si>
    <t>Раздел 2. Другие услуги</t>
  </si>
  <si>
    <t>1.</t>
  </si>
  <si>
    <r>
      <t xml:space="preserve">Аварийно-ремонтное обслуживание и выполнение заявок населения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  </r>
  </si>
  <si>
    <t xml:space="preserve">2. </t>
  </si>
  <si>
    <t>Содержание лестничных клеток (согласно регламента по договору)</t>
  </si>
  <si>
    <t>Содержание дворовой территории (согласно регламента по договору)</t>
  </si>
  <si>
    <t>3.</t>
  </si>
  <si>
    <t>заработная плата технички</t>
  </si>
  <si>
    <t>заработная плата дворника</t>
  </si>
  <si>
    <t>9.</t>
  </si>
  <si>
    <t>Расходы связанные с санитарным содержанием мест общего пользования и придомовой территории</t>
  </si>
  <si>
    <t>2.</t>
  </si>
  <si>
    <t>Налоги ЕСН</t>
  </si>
  <si>
    <r>
      <t xml:space="preserve">Дератизация подвального помещения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1 раз в 6 месяцев выполняется специализированной организацией по договору</t>
    </r>
  </si>
  <si>
    <r>
      <t xml:space="preserve">Автоуслуги по очистке территории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</si>
  <si>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r>
      <t xml:space="preserve">Автоуслуги по вывозу снега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</si>
  <si>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r>
      <t xml:space="preserve">Автоуслуги по вывозу КГО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2 раза в неделю</t>
    </r>
  </si>
  <si>
    <t>Размер платы на 1м2 в месяц,без НДС</t>
  </si>
  <si>
    <t>НДС</t>
  </si>
  <si>
    <t>ИТОГО с НДС</t>
  </si>
  <si>
    <t>ИТОГО без НДС</t>
  </si>
  <si>
    <t xml:space="preserve">3.1. </t>
  </si>
  <si>
    <t xml:space="preserve">3.2. </t>
  </si>
  <si>
    <t>3.3.</t>
  </si>
  <si>
    <t>Размер платы на 1м2 в месяц, в т.ч. НДС</t>
  </si>
  <si>
    <t>материалы, инвентарь, спецодежда</t>
  </si>
  <si>
    <t>благоустройство (цветники, ограждения)</t>
  </si>
  <si>
    <t>Сброс снега с козырьков и парапетов</t>
  </si>
  <si>
    <r>
      <t xml:space="preserve">Услуги по управлению многоквартирным домом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Организация выполнения требований законодательства РФ,договорных обязательств по содержанию и ремонту общего имущества,финансово-экономическому,нормативно-правовому и технико-эксплуатационному обеспечению деятельности организации, работа с расчетом необходимых услуг,организация и контроль их выполнения,ведение документации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Услуги касс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Введение баз данных по площади квартир, по количеству проживающих, прием платежей населения по видам услуг, печать и выписки лицевых счетов, предоставление отчетности для ведения бухгалтерского и статистического учета</t>
    </r>
  </si>
  <si>
    <r>
      <t xml:space="preserve">Вывоз и утилизация отходов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Вывоз и утилизация твердых бытовых отходов,  содержание контейнеров, с кв.м</t>
    </r>
  </si>
  <si>
    <r>
      <t xml:space="preserve">Вознаграждение уполномоченного лица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Представление интересов собственников дома, доведение информации до каждого собственника многоквартирного дома предложений управляющей компании по содержанию и ремонтов дома, ведение протоколов собраний, решение других организационных вопросов, с кв.м</t>
    </r>
  </si>
  <si>
    <t>Материалы/услуги:</t>
  </si>
  <si>
    <t>Адрес                                               м-н Горский, 51</t>
  </si>
  <si>
    <t>Сварочные работы</t>
  </si>
  <si>
    <t>Установление отопительных приборов</t>
  </si>
  <si>
    <t>Установка и изготовление различных металлоконструкций</t>
  </si>
  <si>
    <t>Сантехнические работы</t>
  </si>
  <si>
    <t>Замена кранов, смесителей</t>
  </si>
  <si>
    <t>Прочистка засоров</t>
  </si>
  <si>
    <t>Запуск стояков отопления и воды</t>
  </si>
  <si>
    <t>Ремонт отопительных систем и водоснабжения</t>
  </si>
  <si>
    <t>Электромонтажные работы</t>
  </si>
  <si>
    <t>Освещение лестничных маршей, коридоров</t>
  </si>
  <si>
    <t>Установка диодов линии в местах общего пользования</t>
  </si>
  <si>
    <t>Установка светильников, выключателей, розеток</t>
  </si>
  <si>
    <t>Плотницкие работы</t>
  </si>
  <si>
    <t>Установка пружин на двери</t>
  </si>
  <si>
    <t>Установка ручек на двери и окна</t>
  </si>
  <si>
    <t>Техобслуживание приборов учета</t>
  </si>
  <si>
    <t>Обслуживаемая площадь                  8932,70 м2</t>
  </si>
  <si>
    <t>Выполнение заявок:</t>
  </si>
  <si>
    <t>Замена манометров</t>
  </si>
  <si>
    <t>1.1.</t>
  </si>
  <si>
    <t>1.2.</t>
  </si>
  <si>
    <t>1.3.</t>
  </si>
  <si>
    <t>1.4.</t>
  </si>
  <si>
    <t>ИТОГО задолженность за собственниками дома на 01.01.2010 г.</t>
  </si>
  <si>
    <t xml:space="preserve">                                           Директор ООО "КЖЭК"Горский"</t>
  </si>
  <si>
    <t>Занина С.В.</t>
  </si>
  <si>
    <t xml:space="preserve">                                           Экономист</t>
  </si>
  <si>
    <t>Губтор К.Е.</t>
  </si>
  <si>
    <t>Перечень услуг и работ по содержанию общего имущества                                                                                                                                                                                                                       в многоквартирном доме с 15.10.2009 по 31.12.2009 г (ОТЧЕТ)</t>
  </si>
  <si>
    <t>Ремонт окон с заменой уплотнителя</t>
  </si>
  <si>
    <r>
      <t xml:space="preserve">Техническое обслуживание общих коммуникаций, технических устройств, конструктивных элементов, материалы                                                        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</t>
    </r>
  </si>
  <si>
    <r>
      <t xml:space="preserve">Обслуживание лифтов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Содержание, обслуживание и технический надзор за лифтом, содержание АДС, ликвидация аварий и электрического оборудования лифта. Выполняется специализированной организацией по договору, диспетчеризация, с чел.                                                                                                                                                                                             1) Монтаж внешних линий-13795руб.</t>
    </r>
  </si>
  <si>
    <t>Начислено за использование конструктивных элементов</t>
  </si>
  <si>
    <t>Задолженность за отопление</t>
  </si>
  <si>
    <t>Задолженность за горячее водоснабжение</t>
  </si>
  <si>
    <t>Задолженность за холодное водоснабжение</t>
  </si>
  <si>
    <t xml:space="preserve">Задолженность по текущему содержанию </t>
  </si>
  <si>
    <t xml:space="preserve">Задолженность по обслуживанию лифтов </t>
  </si>
  <si>
    <t xml:space="preserve">Задолженность по вывозу и утилизации отходов </t>
  </si>
  <si>
    <t>Задолженность за собственниками дома на 01.01.2010 г.</t>
  </si>
  <si>
    <t>Прочие доходы</t>
  </si>
  <si>
    <t xml:space="preserve">Размер платы за 2,5 месяца, без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</si>
  <si>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Размер платы за 2,5 месяца, в т.ч.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</si>
  <si>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Освещение помещений общего пользования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1) Расход электроэнергии на освещение системы МОП                                                                                                                                                                                                                              2) Расход электроэнергии на лифты, с чел.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</si>
</sst>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1" fillId="0" borderId="0" xfId="0" applyFont="1" applyAlignment="1" applyProtection="1">
      <alignment vertical="center"/>
      <protection hidden="1"/>
    </xf>
    <xf numFmtId="4" fontId="42" fillId="0" borderId="0" xfId="0" applyNumberFormat="1" applyFont="1" applyAlignment="1" applyProtection="1">
      <alignment horizontal="center" vertical="center" wrapText="1"/>
      <protection hidden="1"/>
    </xf>
    <xf numFmtId="0" fontId="42" fillId="0" borderId="10" xfId="0" applyFont="1" applyBorder="1" applyAlignment="1" applyProtection="1">
      <alignment horizontal="center" vertical="center" wrapText="1"/>
      <protection hidden="1"/>
    </xf>
    <xf numFmtId="4" fontId="42" fillId="0" borderId="10" xfId="0" applyNumberFormat="1" applyFont="1" applyBorder="1" applyAlignment="1" applyProtection="1">
      <alignment horizontal="center" vertical="center" wrapText="1"/>
      <protection hidden="1"/>
    </xf>
    <xf numFmtId="4" fontId="43" fillId="0" borderId="10" xfId="0" applyNumberFormat="1" applyFont="1" applyBorder="1" applyAlignment="1" applyProtection="1">
      <alignment horizontal="center" vertical="center" wrapText="1"/>
      <protection hidden="1"/>
    </xf>
    <xf numFmtId="0" fontId="43" fillId="0" borderId="10" xfId="0" applyFont="1" applyBorder="1" applyAlignment="1" applyProtection="1">
      <alignment horizontal="center" vertical="center"/>
      <protection hidden="1"/>
    </xf>
    <xf numFmtId="0" fontId="43" fillId="0" borderId="10" xfId="0" applyFont="1" applyBorder="1" applyAlignment="1" applyProtection="1">
      <alignment horizontal="left" vertical="center" wrapText="1"/>
      <protection hidden="1"/>
    </xf>
    <xf numFmtId="0" fontId="42" fillId="0" borderId="10" xfId="0" applyFont="1" applyBorder="1" applyAlignment="1" applyProtection="1">
      <alignment horizontal="center" vertical="center"/>
      <protection hidden="1"/>
    </xf>
    <xf numFmtId="0" fontId="42" fillId="0" borderId="10" xfId="0" applyFont="1" applyBorder="1" applyAlignment="1" applyProtection="1">
      <alignment vertical="center" wrapText="1"/>
      <protection hidden="1"/>
    </xf>
    <xf numFmtId="0" fontId="43" fillId="0" borderId="10" xfId="0" applyFont="1" applyBorder="1" applyAlignment="1" applyProtection="1">
      <alignment vertical="center" wrapText="1"/>
      <protection hidden="1"/>
    </xf>
    <xf numFmtId="0" fontId="42" fillId="0" borderId="0" xfId="0" applyFont="1" applyAlignment="1" applyProtection="1">
      <alignment vertical="center"/>
      <protection hidden="1"/>
    </xf>
    <xf numFmtId="3" fontId="42" fillId="0" borderId="10" xfId="0" applyNumberFormat="1" applyFont="1" applyBorder="1" applyAlignment="1" applyProtection="1">
      <alignment horizontal="center" vertical="center" wrapText="1"/>
      <protection hidden="1"/>
    </xf>
    <xf numFmtId="3" fontId="43" fillId="0" borderId="10" xfId="0" applyNumberFormat="1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16" fontId="42" fillId="0" borderId="10" xfId="0" applyNumberFormat="1" applyFont="1" applyBorder="1" applyAlignment="1" applyProtection="1">
      <alignment vertical="center" wrapText="1"/>
      <protection hidden="1"/>
    </xf>
    <xf numFmtId="49" fontId="42" fillId="0" borderId="10" xfId="0" applyNumberFormat="1" applyFont="1" applyBorder="1" applyAlignment="1" applyProtection="1">
      <alignment horizontal="center" vertical="center" wrapText="1"/>
      <protection hidden="1"/>
    </xf>
    <xf numFmtId="4" fontId="43" fillId="0" borderId="10" xfId="0" applyNumberFormat="1" applyFont="1" applyBorder="1" applyAlignment="1" applyProtection="1">
      <alignment horizontal="left" vertical="center" wrapText="1"/>
      <protection hidden="1"/>
    </xf>
    <xf numFmtId="0" fontId="42" fillId="0" borderId="10" xfId="0" applyFont="1" applyBorder="1" applyAlignment="1" applyProtection="1">
      <alignment vertical="center"/>
      <protection hidden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4" fontId="43" fillId="0" borderId="0" xfId="0" applyNumberFormat="1" applyFont="1" applyBorder="1" applyAlignment="1" applyProtection="1">
      <alignment horizontal="center" vertical="center" wrapText="1"/>
      <protection hidden="1"/>
    </xf>
    <xf numFmtId="4" fontId="43" fillId="0" borderId="0" xfId="0" applyNumberFormat="1" applyFont="1" applyBorder="1" applyAlignment="1" applyProtection="1">
      <alignment horizontal="left" vertical="center" wrapText="1"/>
      <protection hidden="1"/>
    </xf>
    <xf numFmtId="0" fontId="43" fillId="0" borderId="0" xfId="0" applyFont="1" applyBorder="1" applyAlignment="1" applyProtection="1">
      <alignment horizontal="left" vertical="center"/>
      <protection hidden="1"/>
    </xf>
    <xf numFmtId="0" fontId="42" fillId="0" borderId="0" xfId="0" applyFont="1" applyBorder="1" applyAlignment="1" applyProtection="1">
      <alignment horizontal="left" vertical="center"/>
      <protection hidden="1"/>
    </xf>
    <xf numFmtId="4" fontId="42" fillId="0" borderId="0" xfId="0" applyNumberFormat="1" applyFont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left" vertical="center"/>
      <protection hidden="1"/>
    </xf>
    <xf numFmtId="0" fontId="44" fillId="0" borderId="0" xfId="0" applyFont="1" applyAlignment="1" applyProtection="1">
      <alignment vertical="center" wrapText="1"/>
      <protection hidden="1"/>
    </xf>
    <xf numFmtId="4" fontId="44" fillId="0" borderId="0" xfId="0" applyNumberFormat="1" applyFont="1" applyAlignment="1" applyProtection="1">
      <alignment horizontal="left" vertical="center" wrapText="1"/>
      <protection hidden="1"/>
    </xf>
    <xf numFmtId="4" fontId="44" fillId="0" borderId="0" xfId="0" applyNumberFormat="1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4" fontId="44" fillId="0" borderId="0" xfId="0" applyNumberFormat="1" applyFont="1" applyBorder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vertical="center" wrapText="1"/>
      <protection hidden="1"/>
    </xf>
    <xf numFmtId="4" fontId="42" fillId="0" borderId="0" xfId="0" applyNumberFormat="1" applyFont="1" applyAlignment="1" applyProtection="1">
      <alignment horizontal="righ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horizontal="right" vertical="center"/>
      <protection hidden="1"/>
    </xf>
    <xf numFmtId="0" fontId="43" fillId="0" borderId="10" xfId="0" applyFont="1" applyBorder="1" applyAlignment="1" applyProtection="1">
      <alignment horizontal="left" vertical="center" wrapText="1"/>
      <protection hidden="1"/>
    </xf>
    <xf numFmtId="0" fontId="42" fillId="0" borderId="10" xfId="0" applyFont="1" applyBorder="1" applyAlignment="1" applyProtection="1">
      <alignment horizontal="left" vertical="center"/>
      <protection hidden="1"/>
    </xf>
    <xf numFmtId="0" fontId="43" fillId="0" borderId="11" xfId="0" applyFont="1" applyBorder="1" applyAlignment="1" applyProtection="1">
      <alignment horizontal="center" vertical="center"/>
      <protection hidden="1"/>
    </xf>
    <xf numFmtId="0" fontId="43" fillId="0" borderId="12" xfId="0" applyFont="1" applyBorder="1" applyAlignment="1" applyProtection="1">
      <alignment horizontal="center" vertical="center"/>
      <protection hidden="1"/>
    </xf>
    <xf numFmtId="0" fontId="42" fillId="0" borderId="10" xfId="0" applyFont="1" applyBorder="1" applyAlignment="1" applyProtection="1">
      <alignment horizontal="left" vertical="center" wrapText="1"/>
      <protection hidden="1"/>
    </xf>
    <xf numFmtId="0" fontId="43" fillId="0" borderId="10" xfId="0" applyFont="1" applyBorder="1" applyAlignment="1" applyProtection="1">
      <alignment horizontal="left" vertical="center"/>
      <protection hidden="1"/>
    </xf>
    <xf numFmtId="0" fontId="43" fillId="0" borderId="10" xfId="0" applyFont="1" applyBorder="1" applyAlignment="1" applyProtection="1">
      <alignment horizontal="center" vertical="center"/>
      <protection hidden="1"/>
    </xf>
    <xf numFmtId="49" fontId="43" fillId="0" borderId="10" xfId="0" applyNumberFormat="1" applyFont="1" applyBorder="1" applyAlignment="1" applyProtection="1">
      <alignment horizontal="left" vertical="center"/>
      <protection hidden="1"/>
    </xf>
    <xf numFmtId="0" fontId="42" fillId="0" borderId="0" xfId="0" applyFont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view="pageBreakPreview" zoomScale="90" zoomScaleSheetLayoutView="90" zoomScalePageLayoutView="0" workbookViewId="0" topLeftCell="A37">
      <selection activeCell="E45" sqref="E45"/>
    </sheetView>
  </sheetViews>
  <sheetFormatPr defaultColWidth="9.140625" defaultRowHeight="15"/>
  <cols>
    <col min="1" max="1" width="4.57421875" style="31" customWidth="1"/>
    <col min="2" max="2" width="101.8515625" style="32" customWidth="1"/>
    <col min="3" max="4" width="18.57421875" style="2" customWidth="1"/>
    <col min="5" max="16384" width="9.140625" style="11" customWidth="1"/>
  </cols>
  <sheetData>
    <row r="1" ht="26.25" customHeight="1">
      <c r="D1" s="33"/>
    </row>
    <row r="2" spans="1:4" ht="51.75" customHeight="1">
      <c r="A2" s="46" t="s">
        <v>69</v>
      </c>
      <c r="B2" s="46"/>
      <c r="C2" s="46"/>
      <c r="D2" s="46"/>
    </row>
    <row r="3" spans="1:4" s="32" customFormat="1" ht="18.75" customHeight="1">
      <c r="A3" s="45" t="s">
        <v>40</v>
      </c>
      <c r="B3" s="45"/>
      <c r="C3" s="2"/>
      <c r="D3" s="2"/>
    </row>
    <row r="4" spans="1:4" s="32" customFormat="1" ht="15.75">
      <c r="A4" s="47" t="s">
        <v>57</v>
      </c>
      <c r="B4" s="47"/>
      <c r="C4" s="2"/>
      <c r="D4" s="2"/>
    </row>
    <row r="6" spans="1:4" s="32" customFormat="1" ht="47.25">
      <c r="A6" s="3" t="s">
        <v>1</v>
      </c>
      <c r="B6" s="3" t="s">
        <v>0</v>
      </c>
      <c r="C6" s="4" t="s">
        <v>82</v>
      </c>
      <c r="D6" s="4" t="s">
        <v>25</v>
      </c>
    </row>
    <row r="7" spans="1:4" ht="21.75" customHeight="1">
      <c r="A7" s="43" t="s">
        <v>7</v>
      </c>
      <c r="B7" s="43"/>
      <c r="C7" s="5">
        <f>8932.7*D7*2.5</f>
        <v>170391.2525</v>
      </c>
      <c r="D7" s="5">
        <v>7.63</v>
      </c>
    </row>
    <row r="8" spans="1:4" ht="57">
      <c r="A8" s="6" t="s">
        <v>9</v>
      </c>
      <c r="B8" s="7" t="s">
        <v>71</v>
      </c>
      <c r="C8" s="4">
        <f>8932.7*D8*2.5</f>
        <v>40197.15000000001</v>
      </c>
      <c r="D8" s="4">
        <v>1.8</v>
      </c>
    </row>
    <row r="9" spans="1:4" ht="21.75" customHeight="1" hidden="1">
      <c r="A9" s="6"/>
      <c r="B9" s="7" t="s">
        <v>39</v>
      </c>
      <c r="C9" s="4">
        <f>8932.7*D9*2.5</f>
        <v>10719.24</v>
      </c>
      <c r="D9" s="4">
        <v>0.48</v>
      </c>
    </row>
    <row r="10" spans="1:4" ht="18.75" customHeight="1">
      <c r="A10" s="8" t="s">
        <v>60</v>
      </c>
      <c r="B10" s="10" t="s">
        <v>41</v>
      </c>
      <c r="C10" s="11"/>
      <c r="D10" s="4"/>
    </row>
    <row r="11" spans="1:4" ht="18.75" customHeight="1">
      <c r="A11" s="8"/>
      <c r="B11" s="10" t="s">
        <v>58</v>
      </c>
      <c r="C11" s="13">
        <v>6</v>
      </c>
      <c r="D11" s="4"/>
    </row>
    <row r="12" spans="1:4" ht="18.75" customHeight="1">
      <c r="A12" s="8"/>
      <c r="B12" s="9" t="s">
        <v>42</v>
      </c>
      <c r="C12" s="12"/>
      <c r="D12" s="4"/>
    </row>
    <row r="13" spans="1:4" ht="18.75" customHeight="1">
      <c r="A13" s="8"/>
      <c r="B13" s="9" t="s">
        <v>43</v>
      </c>
      <c r="C13" s="12"/>
      <c r="D13" s="4"/>
    </row>
    <row r="14" spans="1:4" ht="18.75" customHeight="1">
      <c r="A14" s="8" t="s">
        <v>61</v>
      </c>
      <c r="B14" s="10" t="s">
        <v>44</v>
      </c>
      <c r="C14" s="11"/>
      <c r="D14" s="4"/>
    </row>
    <row r="15" spans="1:4" ht="18.75" customHeight="1">
      <c r="A15" s="8"/>
      <c r="B15" s="10" t="s">
        <v>58</v>
      </c>
      <c r="C15" s="13">
        <v>138</v>
      </c>
      <c r="D15" s="4"/>
    </row>
    <row r="16" spans="1:4" ht="18.75" customHeight="1">
      <c r="A16" s="8"/>
      <c r="B16" s="9" t="s">
        <v>45</v>
      </c>
      <c r="C16" s="12"/>
      <c r="D16" s="4"/>
    </row>
    <row r="17" spans="1:4" ht="18.75" customHeight="1">
      <c r="A17" s="8"/>
      <c r="B17" s="9" t="s">
        <v>46</v>
      </c>
      <c r="C17" s="12"/>
      <c r="D17" s="4"/>
    </row>
    <row r="18" spans="1:4" ht="18.75" customHeight="1">
      <c r="A18" s="8"/>
      <c r="B18" s="9" t="s">
        <v>47</v>
      </c>
      <c r="C18" s="12"/>
      <c r="D18" s="4"/>
    </row>
    <row r="19" spans="1:4" ht="18.75" customHeight="1">
      <c r="A19" s="8"/>
      <c r="B19" s="9" t="s">
        <v>48</v>
      </c>
      <c r="C19" s="4"/>
      <c r="D19" s="4"/>
    </row>
    <row r="20" spans="1:4" ht="18.75" customHeight="1">
      <c r="A20" s="8"/>
      <c r="B20" s="9" t="s">
        <v>56</v>
      </c>
      <c r="C20" s="4"/>
      <c r="D20" s="4"/>
    </row>
    <row r="21" spans="1:4" ht="18.75" customHeight="1">
      <c r="A21" s="8"/>
      <c r="B21" s="9" t="s">
        <v>59</v>
      </c>
      <c r="C21" s="4"/>
      <c r="D21" s="4"/>
    </row>
    <row r="22" spans="1:4" ht="18.75" customHeight="1">
      <c r="A22" s="8" t="s">
        <v>62</v>
      </c>
      <c r="B22" s="10" t="s">
        <v>49</v>
      </c>
      <c r="C22" s="11"/>
      <c r="D22" s="4"/>
    </row>
    <row r="23" spans="1:4" ht="18.75" customHeight="1">
      <c r="A23" s="8"/>
      <c r="B23" s="10" t="s">
        <v>58</v>
      </c>
      <c r="C23" s="13">
        <v>99</v>
      </c>
      <c r="D23" s="4"/>
    </row>
    <row r="24" spans="1:4" ht="18.75" customHeight="1">
      <c r="A24" s="8"/>
      <c r="B24" s="9" t="s">
        <v>50</v>
      </c>
      <c r="C24" s="12"/>
      <c r="D24" s="4"/>
    </row>
    <row r="25" spans="1:4" ht="18.75" customHeight="1">
      <c r="A25" s="8"/>
      <c r="B25" s="9" t="s">
        <v>51</v>
      </c>
      <c r="C25" s="12"/>
      <c r="D25" s="4"/>
    </row>
    <row r="26" spans="1:4" ht="18.75" customHeight="1">
      <c r="A26" s="8"/>
      <c r="B26" s="9" t="s">
        <v>52</v>
      </c>
      <c r="C26" s="12"/>
      <c r="D26" s="4"/>
    </row>
    <row r="27" spans="1:4" ht="18.75" customHeight="1">
      <c r="A27" s="8" t="s">
        <v>63</v>
      </c>
      <c r="B27" s="10" t="s">
        <v>53</v>
      </c>
      <c r="C27" s="11"/>
      <c r="D27" s="4"/>
    </row>
    <row r="28" spans="1:4" ht="18.75" customHeight="1">
      <c r="A28" s="8"/>
      <c r="B28" s="10" t="s">
        <v>58</v>
      </c>
      <c r="C28" s="13">
        <v>12</v>
      </c>
      <c r="D28" s="4"/>
    </row>
    <row r="29" spans="1:4" ht="18.75" customHeight="1">
      <c r="A29" s="8"/>
      <c r="B29" s="9" t="s">
        <v>70</v>
      </c>
      <c r="C29" s="4"/>
      <c r="D29" s="4"/>
    </row>
    <row r="30" spans="1:4" ht="18.75" customHeight="1">
      <c r="A30" s="8"/>
      <c r="B30" s="9" t="s">
        <v>54</v>
      </c>
      <c r="C30" s="4"/>
      <c r="D30" s="4"/>
    </row>
    <row r="31" spans="1:4" ht="18.75" customHeight="1">
      <c r="A31" s="8"/>
      <c r="B31" s="9" t="s">
        <v>55</v>
      </c>
      <c r="C31" s="4"/>
      <c r="D31" s="4"/>
    </row>
    <row r="32" spans="1:4" ht="41.25">
      <c r="A32" s="6" t="s">
        <v>11</v>
      </c>
      <c r="B32" s="7" t="s">
        <v>10</v>
      </c>
      <c r="C32" s="4">
        <f>8932.7*D32*2.5</f>
        <v>18981.9875</v>
      </c>
      <c r="D32" s="4">
        <v>0.85</v>
      </c>
    </row>
    <row r="33" spans="1:4" ht="31.5">
      <c r="A33" s="6" t="s">
        <v>14</v>
      </c>
      <c r="B33" s="14" t="s">
        <v>18</v>
      </c>
      <c r="C33" s="4"/>
      <c r="D33" s="4"/>
    </row>
    <row r="34" spans="1:4" ht="19.5" customHeight="1">
      <c r="A34" s="18" t="s">
        <v>29</v>
      </c>
      <c r="B34" s="9" t="s">
        <v>12</v>
      </c>
      <c r="C34" s="4">
        <f>C35+C36</f>
        <v>25104.013445000004</v>
      </c>
      <c r="D34" s="4">
        <f>D35+D36</f>
        <v>1.1241400000000001</v>
      </c>
    </row>
    <row r="35" spans="1:4" ht="19.5" customHeight="1" hidden="1">
      <c r="A35" s="18"/>
      <c r="B35" s="9" t="s">
        <v>15</v>
      </c>
      <c r="C35" s="4">
        <f aca="true" t="shared" si="0" ref="C35:C47">8932.7*D35*2.5</f>
        <v>24210.743445000004</v>
      </c>
      <c r="D35" s="4">
        <v>1.08414</v>
      </c>
    </row>
    <row r="36" spans="1:4" ht="19.5" customHeight="1" hidden="1">
      <c r="A36" s="18"/>
      <c r="B36" s="9" t="s">
        <v>33</v>
      </c>
      <c r="C36" s="4">
        <f t="shared" si="0"/>
        <v>893.2700000000001</v>
      </c>
      <c r="D36" s="4">
        <v>0.04</v>
      </c>
    </row>
    <row r="37" spans="1:4" ht="19.5" customHeight="1">
      <c r="A37" s="18" t="s">
        <v>30</v>
      </c>
      <c r="B37" s="15" t="s">
        <v>13</v>
      </c>
      <c r="C37" s="4">
        <f>C38+C39+C40</f>
        <v>51363.024999999994</v>
      </c>
      <c r="D37" s="4">
        <f>D38+D39+D40</f>
        <v>2.3</v>
      </c>
    </row>
    <row r="38" spans="1:6" ht="19.5" customHeight="1" hidden="1">
      <c r="A38" s="18"/>
      <c r="B38" s="9" t="s">
        <v>16</v>
      </c>
      <c r="C38" s="4">
        <f t="shared" si="0"/>
        <v>49353.167499999996</v>
      </c>
      <c r="D38" s="4">
        <v>2.21</v>
      </c>
      <c r="E38" s="35"/>
      <c r="F38" s="35"/>
    </row>
    <row r="39" spans="1:6" ht="19.5" customHeight="1" hidden="1">
      <c r="A39" s="18"/>
      <c r="B39" s="9" t="s">
        <v>33</v>
      </c>
      <c r="C39" s="4">
        <f t="shared" si="0"/>
        <v>1339.905</v>
      </c>
      <c r="D39" s="4">
        <v>0.06</v>
      </c>
      <c r="E39" s="35"/>
      <c r="F39" s="36"/>
    </row>
    <row r="40" spans="1:4" ht="19.5" customHeight="1" hidden="1">
      <c r="A40" s="18"/>
      <c r="B40" s="9" t="s">
        <v>34</v>
      </c>
      <c r="C40" s="4">
        <f t="shared" si="0"/>
        <v>669.9525</v>
      </c>
      <c r="D40" s="4">
        <v>0.03</v>
      </c>
    </row>
    <row r="41" spans="1:4" ht="33" customHeight="1">
      <c r="A41" s="18" t="s">
        <v>31</v>
      </c>
      <c r="B41" s="9" t="s">
        <v>21</v>
      </c>
      <c r="C41" s="4"/>
      <c r="D41" s="4"/>
    </row>
    <row r="42" spans="1:4" ht="99" customHeight="1">
      <c r="A42" s="6" t="s">
        <v>2</v>
      </c>
      <c r="B42" s="10" t="s">
        <v>36</v>
      </c>
      <c r="C42" s="4">
        <f t="shared" si="0"/>
        <v>20446.9503</v>
      </c>
      <c r="D42" s="4">
        <v>0.9156</v>
      </c>
    </row>
    <row r="43" spans="1:4" ht="24" customHeight="1">
      <c r="A43" s="6" t="s">
        <v>3</v>
      </c>
      <c r="B43" s="10" t="s">
        <v>35</v>
      </c>
      <c r="C43" s="4">
        <f t="shared" si="0"/>
        <v>781.5889182500001</v>
      </c>
      <c r="D43" s="4">
        <v>0.034999</v>
      </c>
    </row>
    <row r="44" spans="1:4" ht="31.5" customHeight="1">
      <c r="A44" s="6" t="s">
        <v>4</v>
      </c>
      <c r="B44" s="10" t="s">
        <v>22</v>
      </c>
      <c r="C44" s="4">
        <f t="shared" si="0"/>
        <v>4019.715</v>
      </c>
      <c r="D44" s="4">
        <v>0.18</v>
      </c>
    </row>
    <row r="45" spans="1:4" s="34" customFormat="1" ht="29.25" customHeight="1">
      <c r="A45" s="6" t="s">
        <v>5</v>
      </c>
      <c r="B45" s="10" t="s">
        <v>23</v>
      </c>
      <c r="C45" s="4">
        <f>8932.7*D45*2.5</f>
        <v>8486.065</v>
      </c>
      <c r="D45" s="4">
        <v>0.38</v>
      </c>
    </row>
    <row r="46" spans="1:4" ht="30" customHeight="1">
      <c r="A46" s="6" t="s">
        <v>6</v>
      </c>
      <c r="B46" s="10" t="s">
        <v>24</v>
      </c>
      <c r="C46" s="4">
        <f t="shared" si="0"/>
        <v>8932.7</v>
      </c>
      <c r="D46" s="4">
        <v>0.4</v>
      </c>
    </row>
    <row r="47" spans="1:4" ht="21.75" customHeight="1">
      <c r="A47" s="6" t="s">
        <v>17</v>
      </c>
      <c r="B47" s="10" t="s">
        <v>20</v>
      </c>
      <c r="C47" s="4">
        <f t="shared" si="0"/>
        <v>4466.35</v>
      </c>
      <c r="D47" s="4">
        <v>0.2</v>
      </c>
    </row>
    <row r="48" spans="1:4" ht="18.75" customHeight="1">
      <c r="A48" s="44" t="s">
        <v>28</v>
      </c>
      <c r="B48" s="44"/>
      <c r="C48" s="5">
        <f>C8+C32+C35+C36+C38+C39+C40+C42+C43+C44+C45+C46+C47</f>
        <v>182779.54516325003</v>
      </c>
      <c r="D48" s="5">
        <f>D8+D32+D35+D36+D38+D39+D40+D42+D43+D44+D45+D46+D47</f>
        <v>8.184738999999999</v>
      </c>
    </row>
    <row r="49" spans="1:4" ht="18.75" customHeight="1">
      <c r="A49" s="42" t="s">
        <v>26</v>
      </c>
      <c r="B49" s="42"/>
      <c r="C49" s="5">
        <f>D49*8932.7*2.5</f>
        <v>32827.6725</v>
      </c>
      <c r="D49" s="5">
        <v>1.47</v>
      </c>
    </row>
    <row r="50" spans="1:4" s="34" customFormat="1" ht="18.75" customHeight="1">
      <c r="A50" s="42" t="s">
        <v>27</v>
      </c>
      <c r="B50" s="42"/>
      <c r="C50" s="5">
        <f>SUM(C48:C49)</f>
        <v>215607.21766325005</v>
      </c>
      <c r="D50" s="5">
        <f>SUM(D48:D49)</f>
        <v>9.654739</v>
      </c>
    </row>
    <row r="51" spans="1:4" ht="47.25">
      <c r="A51" s="16" t="s">
        <v>1</v>
      </c>
      <c r="B51" s="3" t="s">
        <v>0</v>
      </c>
      <c r="C51" s="4" t="s">
        <v>83</v>
      </c>
      <c r="D51" s="4" t="s">
        <v>32</v>
      </c>
    </row>
    <row r="52" spans="1:4" ht="19.5" customHeight="1">
      <c r="A52" s="43" t="s">
        <v>8</v>
      </c>
      <c r="B52" s="43"/>
      <c r="C52" s="4"/>
      <c r="D52" s="4"/>
    </row>
    <row r="53" spans="1:4" ht="28.5">
      <c r="A53" s="6" t="s">
        <v>9</v>
      </c>
      <c r="B53" s="10" t="s">
        <v>37</v>
      </c>
      <c r="C53" s="4">
        <v>14067.04</v>
      </c>
      <c r="D53" s="4">
        <v>0.57</v>
      </c>
    </row>
    <row r="54" spans="1:4" ht="64.5" customHeight="1">
      <c r="A54" s="6" t="s">
        <v>19</v>
      </c>
      <c r="B54" s="10" t="s">
        <v>72</v>
      </c>
      <c r="C54" s="4">
        <v>23767.9</v>
      </c>
      <c r="D54" s="4">
        <v>48.95</v>
      </c>
    </row>
    <row r="55" spans="1:4" ht="41.25">
      <c r="A55" s="6" t="s">
        <v>14</v>
      </c>
      <c r="B55" s="10" t="s">
        <v>84</v>
      </c>
      <c r="C55" s="4">
        <f>215*D55*2.5</f>
        <v>10986.5</v>
      </c>
      <c r="D55" s="4">
        <v>20.44</v>
      </c>
    </row>
    <row r="56" spans="1:4" ht="54">
      <c r="A56" s="6" t="s">
        <v>2</v>
      </c>
      <c r="B56" s="10" t="s">
        <v>38</v>
      </c>
      <c r="C56" s="4">
        <f>8932.7*D56*2.5</f>
        <v>1116.5875</v>
      </c>
      <c r="D56" s="4">
        <v>0.05</v>
      </c>
    </row>
    <row r="57" spans="1:4" ht="15.75">
      <c r="A57" s="42" t="s">
        <v>27</v>
      </c>
      <c r="B57" s="42"/>
      <c r="C57" s="5">
        <f>SUM(C53:C56)</f>
        <v>49938.027500000004</v>
      </c>
      <c r="D57" s="17"/>
    </row>
    <row r="58" spans="1:4" ht="24" customHeight="1">
      <c r="A58" s="39" t="s">
        <v>80</v>
      </c>
      <c r="B58" s="40"/>
      <c r="C58" s="40"/>
      <c r="D58" s="40"/>
    </row>
    <row r="59" spans="1:4" ht="24" customHeight="1">
      <c r="A59" s="41" t="s">
        <v>77</v>
      </c>
      <c r="B59" s="41"/>
      <c r="C59" s="4">
        <v>101957.45</v>
      </c>
      <c r="D59" s="17"/>
    </row>
    <row r="60" spans="1:4" ht="24" customHeight="1">
      <c r="A60" s="41" t="s">
        <v>78</v>
      </c>
      <c r="B60" s="41"/>
      <c r="C60" s="4">
        <v>11812.54</v>
      </c>
      <c r="D60" s="17"/>
    </row>
    <row r="61" spans="1:4" ht="24" customHeight="1">
      <c r="A61" s="41" t="s">
        <v>79</v>
      </c>
      <c r="B61" s="41"/>
      <c r="C61" s="4">
        <v>6665.78</v>
      </c>
      <c r="D61" s="17"/>
    </row>
    <row r="62" spans="1:4" ht="24" customHeight="1">
      <c r="A62" s="38" t="s">
        <v>74</v>
      </c>
      <c r="B62" s="38"/>
      <c r="C62" s="4">
        <v>111461.89</v>
      </c>
      <c r="D62" s="17"/>
    </row>
    <row r="63" spans="1:4" ht="24" customHeight="1">
      <c r="A63" s="38" t="s">
        <v>75</v>
      </c>
      <c r="B63" s="38"/>
      <c r="C63" s="4">
        <v>49049</v>
      </c>
      <c r="D63" s="17"/>
    </row>
    <row r="64" spans="1:4" ht="24" customHeight="1">
      <c r="A64" s="38" t="s">
        <v>76</v>
      </c>
      <c r="B64" s="38"/>
      <c r="C64" s="4">
        <v>29897.86</v>
      </c>
      <c r="D64" s="17"/>
    </row>
    <row r="65" spans="1:4" ht="24" customHeight="1">
      <c r="A65" s="37" t="s">
        <v>64</v>
      </c>
      <c r="B65" s="37"/>
      <c r="C65" s="5">
        <f>SUM(C59:C64)</f>
        <v>310844.51999999996</v>
      </c>
      <c r="D65" s="17"/>
    </row>
    <row r="66" spans="1:4" ht="24" customHeight="1">
      <c r="A66" s="19"/>
      <c r="B66" s="19"/>
      <c r="C66" s="20"/>
      <c r="D66" s="21"/>
    </row>
    <row r="67" spans="1:4" ht="21.75" customHeight="1">
      <c r="A67" s="22" t="s">
        <v>81</v>
      </c>
      <c r="B67" s="19"/>
      <c r="C67" s="20"/>
      <c r="D67" s="21"/>
    </row>
    <row r="68" spans="1:4" ht="21" customHeight="1">
      <c r="A68" s="38" t="s">
        <v>73</v>
      </c>
      <c r="B68" s="38"/>
      <c r="C68" s="4">
        <v>2160</v>
      </c>
      <c r="D68" s="17"/>
    </row>
    <row r="69" spans="1:4" ht="24" customHeight="1">
      <c r="A69" s="23"/>
      <c r="B69" s="23"/>
      <c r="C69" s="24"/>
      <c r="D69" s="21"/>
    </row>
    <row r="70" spans="1:4" ht="24" customHeight="1">
      <c r="A70" s="23"/>
      <c r="B70" s="23"/>
      <c r="C70" s="24"/>
      <c r="D70" s="21"/>
    </row>
    <row r="71" spans="1:4" s="1" customFormat="1" ht="18.75">
      <c r="A71" s="25" t="s">
        <v>65</v>
      </c>
      <c r="B71" s="26"/>
      <c r="C71" s="27" t="s">
        <v>66</v>
      </c>
      <c r="D71" s="21"/>
    </row>
    <row r="72" spans="1:4" s="1" customFormat="1" ht="18.75">
      <c r="A72" s="25"/>
      <c r="B72" s="26"/>
      <c r="C72" s="28"/>
      <c r="D72" s="21"/>
    </row>
    <row r="73" spans="1:4" s="1" customFormat="1" ht="18.75">
      <c r="A73" s="29"/>
      <c r="B73" s="26"/>
      <c r="C73" s="28"/>
      <c r="D73" s="21"/>
    </row>
    <row r="74" spans="1:4" s="1" customFormat="1" ht="18.75">
      <c r="A74" s="25" t="s">
        <v>67</v>
      </c>
      <c r="B74" s="26"/>
      <c r="C74" s="30" t="s">
        <v>68</v>
      </c>
      <c r="D74" s="21"/>
    </row>
  </sheetData>
  <sheetProtection password="CE28" sheet="1" objects="1" scenarios="1" selectLockedCells="1" selectUnlockedCells="1"/>
  <mergeCells count="18">
    <mergeCell ref="A62:B62"/>
    <mergeCell ref="A63:B63"/>
    <mergeCell ref="A49:B49"/>
    <mergeCell ref="A2:D2"/>
    <mergeCell ref="A3:B3"/>
    <mergeCell ref="A4:B4"/>
    <mergeCell ref="A7:B7"/>
    <mergeCell ref="A48:B48"/>
    <mergeCell ref="A64:B64"/>
    <mergeCell ref="A65:B65"/>
    <mergeCell ref="A68:B68"/>
    <mergeCell ref="A50:B50"/>
    <mergeCell ref="A52:B52"/>
    <mergeCell ref="A57:B57"/>
    <mergeCell ref="A58:D58"/>
    <mergeCell ref="A59:B59"/>
    <mergeCell ref="A60:B60"/>
    <mergeCell ref="A61:B61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2012-02-23T06:33:49Z</dcterms:modified>
  <cp:category/>
  <cp:version/>
  <cp:contentType/>
  <cp:contentStatus/>
</cp:coreProperties>
</file>